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tabRatio="817" activeTab="7"/>
  </bookViews>
  <sheets>
    <sheet name="прил.1" sheetId="1" r:id="rId1"/>
    <sheet name="пр5" sheetId="2" r:id="rId2"/>
    <sheet name="КЦСР пр.6" sheetId="3" r:id="rId3"/>
    <sheet name="вед.пр.7" sheetId="4" r:id="rId4"/>
    <sheet name="м.пр.пр10" sheetId="5" r:id="rId5"/>
    <sheet name="пр13Ист" sheetId="6" r:id="rId6"/>
    <sheet name="пр.8" sheetId="7" r:id="rId7"/>
    <sheet name="пр.9" sheetId="8" r:id="rId8"/>
  </sheets>
  <definedNames>
    <definedName name="_xlnm.Print_Area" localSheetId="3">'вед.пр.7'!$A$1:$H$128</definedName>
    <definedName name="_xlnm.Print_Area" localSheetId="2">'КЦСР пр.6'!$A$1:$G$127</definedName>
    <definedName name="_xlnm.Print_Area" localSheetId="6">'пр.8'!$A$1:$G$96</definedName>
  </definedNames>
  <calcPr fullCalcOnLoad="1"/>
</workbook>
</file>

<file path=xl/sharedStrings.xml><?xml version="1.0" encoding="utf-8"?>
<sst xmlns="http://schemas.openxmlformats.org/spreadsheetml/2006/main" count="1847" uniqueCount="306">
  <si>
    <t>Сумма</t>
  </si>
  <si>
    <t>Иные межбюджетные трансферты</t>
  </si>
  <si>
    <t>Наименование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</si>
  <si>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</si>
  <si>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</si>
  <si>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</si>
  <si>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</si>
  <si>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</si>
  <si>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ЖИЛИЩНО-КОММУНАЛЬНОЕ ХОЗЯЙСТВО</t>
  </si>
  <si>
    <t>Благоустройство</t>
  </si>
  <si>
    <t>Пенсионное обеспечение</t>
  </si>
  <si>
    <t>ИТОГО РАСХОДОВ</t>
  </si>
  <si>
    <t>ВСЕГО РАСХОДОВ</t>
  </si>
  <si>
    <t>РЗ</t>
  </si>
  <si>
    <t>ПР</t>
  </si>
  <si>
    <t>КЦСР</t>
  </si>
  <si>
    <t>КВР</t>
  </si>
  <si>
    <t>Обеспечение деятельности органов местного самоуправления</t>
  </si>
  <si>
    <t>91 0 00 00000</t>
  </si>
  <si>
    <t>Расходы на обеспечение функций муниципальных органов</t>
  </si>
  <si>
    <t>Расходы на выплату персоналу муниципальных органов</t>
  </si>
  <si>
    <t>Иные закупки товаров, работ и услуг для обеспечения муниципальных нужд</t>
  </si>
  <si>
    <t>Уплата налогов, сборов и других платежей</t>
  </si>
  <si>
    <t>Иные закупки товаров, работ и услуг для обеспечения муниципальных  нужд</t>
  </si>
  <si>
    <t>Межбюджетные трансферты  на осуществление   внутреннего муниципального финансового контроля</t>
  </si>
  <si>
    <t>Межбюджетные трансферты на осуществление части полномочий по составлению и исполнению бюджета поселения в части ведения бухгалтерского учета и отчетности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</si>
  <si>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</si>
  <si>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</si>
  <si>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Межбюджетные трансферты  на осуществление   внешнего муниципального финансового контроля</t>
  </si>
  <si>
    <t>70 0 00 00000</t>
  </si>
  <si>
    <t>Резервные фонды местных администраций</t>
  </si>
  <si>
    <t>70 5 00 00000</t>
  </si>
  <si>
    <t>Резервные средства</t>
  </si>
  <si>
    <t>НАЦИОНАЛЬНАЯ ОБОРОНА</t>
  </si>
  <si>
    <t>Осуществление полномочий по первичному воинскому учету на территориях, где отсутствуют военные комиссариаты</t>
  </si>
  <si>
    <t>91 0 00 51180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</si>
  <si>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</si>
  <si>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</si>
  <si>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мероприятий по комплексной безопасности жизнедеятельности населения</t>
  </si>
  <si>
    <t>82 0 00 00000</t>
  </si>
  <si>
    <t>82 0 00 21130</t>
  </si>
  <si>
    <t>НАЦИОНАЛЬНАЯ ЭКОНОМИКА</t>
  </si>
  <si>
    <t>77 0 00 00000</t>
  </si>
  <si>
    <t>77 0 00 90010</t>
  </si>
  <si>
    <t>17 0 00 00000</t>
  </si>
  <si>
    <t>Основные мероприятия "Организация уличного освещения"</t>
  </si>
  <si>
    <t>17 0 01 00000</t>
  </si>
  <si>
    <t>Мероприятия в области благоустройства</t>
  </si>
  <si>
    <t>17 0 01 21600</t>
  </si>
  <si>
    <t xml:space="preserve">17 0 01 S1090 </t>
  </si>
  <si>
    <t>17 0 01 S1090</t>
  </si>
  <si>
    <t>Основное мероприятие "Организация и содержание мест захоронения"</t>
  </si>
  <si>
    <t>17 0 03 00000</t>
  </si>
  <si>
    <t>17 0 03 21600</t>
  </si>
  <si>
    <t>Основное мероприятие "Прочие мероприятия по благоустройству"</t>
  </si>
  <si>
    <t>17 0 04 00000</t>
  </si>
  <si>
    <t>17 0 04 21600</t>
  </si>
  <si>
    <t>Реализация проекта «Народный бюджет»</t>
  </si>
  <si>
    <t>17 0 04 S2270</t>
  </si>
  <si>
    <t xml:space="preserve">Молодежная политика </t>
  </si>
  <si>
    <t>Реализация мероприятий в области образования</t>
  </si>
  <si>
    <t>83 0 00 00000</t>
  </si>
  <si>
    <t>83 0 00 90140</t>
  </si>
  <si>
    <t>Культура</t>
  </si>
  <si>
    <t>Реализация мероприятий в области социальной политики</t>
  </si>
  <si>
    <t>87 0 00 00000</t>
  </si>
  <si>
    <t>Публичные нормативные социальные выплаты гражданам</t>
  </si>
  <si>
    <t>Социальное обеспечение населения</t>
  </si>
  <si>
    <t>Обеспечение предоставления ежемесячных денежных компенсаций расходов на оплату жилого помещения и (или) коммунальных услуг</t>
  </si>
  <si>
    <t>87 0 02 00000</t>
  </si>
  <si>
    <t>Межбюджетные трансферты бюджетам муниципальных районов из бюджетов поселений на  осуществление части полномочий по решению вопросов местного значения в соответствии с заключенными соглашениями (создание условий для организации досуга и обеспечение жителей населения услугами организации культуры в части ЕДК)</t>
  </si>
  <si>
    <t>87 0 02 90170</t>
  </si>
  <si>
    <t>Мероприятия в области социальной политики</t>
  </si>
  <si>
    <t>Другие вопросы в области социальной политики</t>
  </si>
  <si>
    <t>Обеспечение проведения мероприятий в области социальной политики</t>
  </si>
  <si>
    <t>87 0 03 00000</t>
  </si>
  <si>
    <t>87 0 03 25140</t>
  </si>
  <si>
    <t>Физическая культура</t>
  </si>
  <si>
    <t>Реализация мероприятий в области физической культуры и спорта, молодежной политики</t>
  </si>
  <si>
    <t>86 0 00 00000</t>
  </si>
  <si>
    <t>86 0 00 20600</t>
  </si>
  <si>
    <t xml:space="preserve">Межбюджетные трансферты </t>
  </si>
  <si>
    <t>2020 год</t>
  </si>
  <si>
    <t>2021 год</t>
  </si>
  <si>
    <t>01</t>
  </si>
  <si>
    <t>02</t>
  </si>
  <si>
    <t>04</t>
  </si>
  <si>
    <t>00</t>
  </si>
  <si>
    <t>06</t>
  </si>
  <si>
    <t>07</t>
  </si>
  <si>
    <t>03</t>
  </si>
  <si>
    <t>09</t>
  </si>
  <si>
    <t>05</t>
  </si>
  <si>
    <t>08</t>
  </si>
  <si>
    <t>83 0 00 90000</t>
  </si>
  <si>
    <t>87 0 02 90000</t>
  </si>
  <si>
    <t>2022 год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</si>
  <si>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</t>
  </si>
  <si>
    <t>Организация уличного освещения</t>
  </si>
  <si>
    <t>Реализация мероприятий в области культуры</t>
  </si>
  <si>
    <t>84 0 00 00000</t>
  </si>
  <si>
    <t xml:space="preserve">Межбюджетные трансферты на исполнение полномочий по вопросам использования информационных технологий, необходимых для осуществления деятельности органов местного самоуправления поселения </t>
  </si>
  <si>
    <t>Условно утверждаемые расходы</t>
  </si>
  <si>
    <t>Дорожные фонды</t>
  </si>
  <si>
    <t>Осуществление части полномочий по решению вопросов местного значения в соответствии  с заключенными соглашениями в сфере дорожной деятельности в отношении  автомобильных дорог местного значения  в границах муниципального района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</si>
  <si>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</si>
  <si>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Муниципальная программа "Совершенствование муниципального управления в сельском поселении Сиземское на 2020-2022 годы"</t>
  </si>
  <si>
    <t>13 0 00 00000</t>
  </si>
  <si>
    <t>Основное мероприятие "Обеспечение исполнения органами местного самоуправления поселения возложенных полномочий"</t>
  </si>
  <si>
    <t>13 0 01 00000</t>
  </si>
  <si>
    <t>13 0 01 00190</t>
  </si>
  <si>
    <t xml:space="preserve"> </t>
  </si>
  <si>
    <t>13 0 01 70030</t>
  </si>
  <si>
    <t>13 0 01 72311</t>
  </si>
  <si>
    <t>13 0 01 90000</t>
  </si>
  <si>
    <t>13 0 01 90050</t>
  </si>
  <si>
    <t>Межбюджетные трансферты на осуществление части полномочий по составлению и исполнению бюджетов поселений, составлению отчета об исполнении бюджета</t>
  </si>
  <si>
    <t>13 0 01 90180</t>
  </si>
  <si>
    <t>13 0 01 90190</t>
  </si>
  <si>
    <t>13 0 01 90200</t>
  </si>
  <si>
    <t>13 0 01 90110</t>
  </si>
  <si>
    <t xml:space="preserve">13 0 01 90110 </t>
  </si>
  <si>
    <t>Дорожное хозяйство (дорожные фонды)</t>
  </si>
  <si>
    <t>12</t>
  </si>
  <si>
    <t>Другие вопросы в области национальной экономики</t>
  </si>
  <si>
    <t>Управление муниципальным имуществом, земельными ресурсами, территориальное планирование</t>
  </si>
  <si>
    <t>74 0 00 00000</t>
  </si>
  <si>
    <t>74 0 00 S3150</t>
  </si>
  <si>
    <t>Межбюджетные трансферты бюджетам муниципальных районов из бюджетов поселений на  осуществление части полномочий по решению вопросов местного значения в соответствии с заключенными соглашениями (организация и осуществление мероприятий по работе с детьми и молодежью)</t>
  </si>
  <si>
    <t>84 0 00 90000</t>
  </si>
  <si>
    <t>84 0 00 90150</t>
  </si>
  <si>
    <t>Межбюджетные трансферты, передаваемые из бюджета поселения бюджету Шекснинского муниципального района на создание условий для организации досуга и обеспечение жителей поселения услугами организаций культуры</t>
  </si>
  <si>
    <t>Основное мероприятие "Дополнительное пенсионное обеспечение"</t>
  </si>
  <si>
    <t>13 0 02 00000</t>
  </si>
  <si>
    <t>13 0 02 83010</t>
  </si>
  <si>
    <t>Доплаты к пенсиям государственных служащих субъектов Российской Федерации и муниципальных служащих</t>
  </si>
  <si>
    <t>10</t>
  </si>
  <si>
    <t xml:space="preserve">Мероприятия в области  спорта и физической культуры 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</si>
  <si>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</si>
  <si>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</si>
  <si>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</si>
  <si>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</si>
  <si>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Администрация сельского поселения Сиземское</t>
  </si>
  <si>
    <t>Наименование муниципальной программы</t>
  </si>
  <si>
    <r>
      <t xml:space="preserve">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(тыс. руб.)</t>
    </r>
  </si>
  <si>
    <t>ПЗ</t>
  </si>
  <si>
    <t>2020 г.</t>
  </si>
  <si>
    <t>2021 г.</t>
  </si>
  <si>
    <t>2022 г.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</si>
  <si>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</si>
  <si>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</si>
  <si>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безопасность и правоохранительная деятельность</t>
  </si>
  <si>
    <t xml:space="preserve"> Обеспечение пожарной безопасности</t>
  </si>
  <si>
    <t>Национальная экономика</t>
  </si>
  <si>
    <t>КУЛЬТУРА , КИНЕМАТОГРАФИЯ</t>
  </si>
  <si>
    <t xml:space="preserve">Культура </t>
  </si>
  <si>
    <t xml:space="preserve">Социальное обеспечение населения </t>
  </si>
  <si>
    <t>Другие вопросы в области социальной политике</t>
  </si>
  <si>
    <t xml:space="preserve">Физическая культура </t>
  </si>
  <si>
    <t>Расходы на выплату персоналу государственных (муниципальных органов)</t>
  </si>
  <si>
    <t>Расходы на выплаты персоналу государственных (муниципальных) органов</t>
  </si>
  <si>
    <t>Муниципальная программа "Благоустройство в сельском поселении Сиземское на 2017-2022 годы"</t>
  </si>
  <si>
    <t>Основное мероприятие "Организация уличного освещения"</t>
  </si>
  <si>
    <t>(тыс.руб.)</t>
  </si>
  <si>
    <t>000 100 00000 00 0000 000</t>
  </si>
  <si>
    <t>НАЛОГОВЫЕ  И  НЕНАЛОГОВЫЕ  ДОХОДЫ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</si>
  <si>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</si>
  <si>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</si>
  <si>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</si>
  <si>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</si>
  <si>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000 106 00000 00 0000 000</t>
  </si>
  <si>
    <t>Налоги на  имущество</t>
  </si>
  <si>
    <t>182 106 01000 00 0000 110</t>
  </si>
  <si>
    <t>НАЛОГ НА ИМУЩЕСТВО ФИЗИЧЕСКИХ ЛИЦ</t>
  </si>
  <si>
    <t>182 106 01030 10 0000 110</t>
  </si>
  <si>
    <t>Налог на имущество физических лиц, взимаемый по ставкам,применяемым к объектам налогообложения, расположенным в границах  сельских поселений</t>
  </si>
  <si>
    <t>182 106 06000 00 0000 110</t>
  </si>
  <si>
    <t>ЗЕМЕЛЬНЫЙ  НАЛОГ</t>
  </si>
  <si>
    <t>182 106 06033 10 0000 110</t>
  </si>
  <si>
    <t xml:space="preserve">Земельный налог с организаций ,обладающих земельным участком, расположенным в границах сельских поселений </t>
  </si>
  <si>
    <t>182 106 06043 10 0000 110</t>
  </si>
  <si>
    <t>Земельный налог с физических лиц,обладающих земельным участком, расположенным в границах сельских  поселений</t>
  </si>
  <si>
    <t>000 108 00000 00 0000 000</t>
  </si>
  <si>
    <t>Государственная 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</si>
  <si>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
законодательными актами Российской Федерации на
совершение нотариальных действий</t>
  </si>
  <si>
    <t>000 111 00000 00 0000 000</t>
  </si>
  <si>
    <t>Доходы от использования имущества, находящегося
в государственной и муниципальной собственности</t>
  </si>
  <si>
    <t>Доходы от сдачи в аренду имущества, находящегося в
оперативном управлении органов управления сельских поселений и созданных ими учреждений ( за исключением имущества муниципальных  бюджетных и автономных учреждений)</t>
  </si>
  <si>
    <t>000 200 00000 00 0000 000</t>
  </si>
  <si>
    <t>БЕЗВОЗМЕЗДНЫЕ  ПОСТУПЛЕНИЯ</t>
  </si>
  <si>
    <t>000 202 00000 00 0000 000</t>
  </si>
  <si>
    <t>Безвозмездные поступления от других бюджетов
бюджетной системы Российской  Федерации</t>
  </si>
  <si>
    <t>000 202 10000 00 0000 150</t>
  </si>
  <si>
    <t>Дотации бюджетам бюджетной системы Российской Федерации</t>
  </si>
  <si>
    <t>Дотации бюджетам сельских поселений на частичную компенсацию дополнительных расходов на повышение оплаты труда работников бюджетной сферы и иные цели</t>
  </si>
  <si>
    <t>000 202 20000 00 0000 150</t>
  </si>
  <si>
    <t>Субсидии бюджетам бюджетной системы Российской Федерации ( межбюджетные субсидии)</t>
  </si>
  <si>
    <t>000 202 29999 00 0000 150</t>
  </si>
  <si>
    <t>Прочие субсидии</t>
  </si>
  <si>
    <t>Прочие субсидии бюджетам сельских поселений</t>
  </si>
  <si>
    <t>000 202 30000 00 0000 150</t>
  </si>
  <si>
    <t xml:space="preserve">Субвенции бюджетам бюджетной системы Российской Федерации 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</si>
  <si>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</si>
  <si>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000 202 40000 00 0000 150</t>
  </si>
  <si>
    <t>000 202 40014 00 0000 150</t>
  </si>
  <si>
    <t>Межбюджетные трансферты , передаваемые бюджетам  муниципальных образований на осуществление части полномочий по решению вопросов местного значения в соответствии с заключенными   соглашениями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</si>
  <si>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
соглашениями</t>
  </si>
  <si>
    <t>ИТОГО ДОХОДОВ</t>
  </si>
  <si>
    <t>Наименование доходов</t>
  </si>
  <si>
    <t xml:space="preserve">Код  бюджетной классификации </t>
  </si>
  <si>
    <t xml:space="preserve">             "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</si>
  <si>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</si>
  <si>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342 108 04020 01 0000 110</t>
  </si>
  <si>
    <t>342 111 05025 10 0000 120</t>
  </si>
  <si>
    <t>342 111 05035 10 0000 120</t>
  </si>
  <si>
    <t>342 202 15009 10 0000 150</t>
  </si>
  <si>
    <t>342 202 15002 10 0000 150</t>
  </si>
  <si>
    <t>Дотации бюджетам сельских поселений на поддержку мер по обеспечению сбалансированности бюджетов</t>
  </si>
  <si>
    <t>342 202 29999 10 0000 150</t>
  </si>
  <si>
    <t>342 202 35118 10 0000 150</t>
  </si>
  <si>
    <t>342 202 40014 10 0000 150</t>
  </si>
  <si>
    <t>Единая субвенция бюджетам сельских поселений из бюджета субъекта Российской Федерации</t>
  </si>
  <si>
    <t>342 202  36900 10 0000 150</t>
  </si>
  <si>
    <t>000 204  00000 00 0000 000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</si>
  <si>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</si>
  <si>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</si>
  <si>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</si>
  <si>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000 207  00000 00 0000 000</t>
  </si>
  <si>
    <t>Прочие безвозмездные поступления</t>
  </si>
  <si>
    <t>Прочие безвозмездные поступления в бюджеты сельских поселений</t>
  </si>
  <si>
    <t>000 2 07 05000 10 0000 150</t>
  </si>
  <si>
    <t>342 204  05099 10 0000 150</t>
  </si>
  <si>
    <t>000 204  05000 10 0000 150</t>
  </si>
  <si>
    <t>342 2 07 05020 10 0000 150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</si>
  <si>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</si>
  <si>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Распределение бюджетных ассигнований по разделам, подразделам, 
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2020 год </t>
  </si>
  <si>
    <t>тыс.руб.</t>
  </si>
  <si>
    <t xml:space="preserve">                                                        "Приложение № 6
                                                        к  решению Совета сельского поселения  Сиземское "О бюджете сельского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 Сиземское на 2020 год и плановый период 2021 и 2022 годов"                                                                                             от 25.12.2019 г.  № 39</t>
  </si>
  <si>
    <t xml:space="preserve">          (тыс.руб.)</t>
  </si>
  <si>
    <t>"Приложение № 10
к решению Совета сельского поселения Сиземское "О  бюджете сельского поселения Сиземское на 2020 год и плановый период 2021 и 2022 годы "
от 25.12.2019  года  № 39</t>
  </si>
  <si>
    <t>"Приложение № 1
к решению Совета сельского поселения Сиземское "О  бюджете сельского поселения Сиземское на 2020 год и плановый период 2021 и 2022 годы "
от 25.12.2019  года  № 39</t>
  </si>
  <si>
    <t xml:space="preserve">           "</t>
  </si>
  <si>
    <t xml:space="preserve">      "</t>
  </si>
  <si>
    <t xml:space="preserve">               "</t>
  </si>
  <si>
    <t xml:space="preserve">              (тыс.руб.)</t>
  </si>
  <si>
    <t>ИТОГО:</t>
  </si>
  <si>
    <t>Наименование кода группы,подгруппы,статьи,подстатьи,элемента,вида источников финансирования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</si>
  <si>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Уменьшение прочих остатков средств бюджетов</t>
  </si>
  <si>
    <t>Уменьшение прочих остатков денежных средств бюджетов</t>
  </si>
  <si>
    <t>Распределение бюджетных ассигнований на реализацию муниципальных программ сельского поселения Сиземское на 2020 год и плановый период 2021  и 2022 годы</t>
  </si>
  <si>
    <t>Распределение бюджетных ассигнований по разделам, подразделам 
классификации расходов бюджета сельского поселения Сиземское 
на 2020 год и плановый период 2021 и 2022 годы</t>
  </si>
  <si>
    <t>Код бюджетной классификации</t>
  </si>
  <si>
    <t>000 01 05 00 00 00 0000 000</t>
  </si>
  <si>
    <t>342 01 05 00 00 00 0000 500</t>
  </si>
  <si>
    <t>342 01 05 02 00 00 0000 500</t>
  </si>
  <si>
    <t>342 01 05 02 01 00 0000 510</t>
  </si>
  <si>
    <t>342 01 05 02 01 10 0000 510</t>
  </si>
  <si>
    <t>342 01 05 00 00 00 0000 600</t>
  </si>
  <si>
    <t>342 01 05 02 00 00 0000 600</t>
  </si>
  <si>
    <t>342 01 05 02 01 00 0000 610</t>
  </si>
  <si>
    <t>342 01 05 02 01 10 0000 610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</si>
  <si>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</si>
  <si>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</si>
  <si>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</si>
  <si>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</si>
  <si>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</si>
  <si>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</si>
  <si>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</si>
  <si>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>2020 г</t>
  </si>
  <si>
    <t>2021 г</t>
  </si>
  <si>
    <t>2022 г</t>
  </si>
  <si>
    <t>342 202 45160 10 0000 150</t>
  </si>
  <si>
    <t>Иные межбюджетные трансферты по результатам проведения ежегодного районного конкурса "Лучшее поселение Шекснинского муниципального района Вологодской области"</t>
  </si>
  <si>
    <t>342 202 45160 00 0000 150</t>
  </si>
  <si>
    <t>13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</si>
  <si>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</si>
  <si>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</si>
  <si>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Другие общегосударственные расходы</t>
  </si>
  <si>
    <t>97 0 00 00000</t>
  </si>
  <si>
    <t>Реализация государственных функций, связанных с общегосударственным управлением</t>
  </si>
  <si>
    <t>97 0 00 92000</t>
  </si>
  <si>
    <t>17 0 04 92000</t>
  </si>
  <si>
    <t>Исполнение судебных актов</t>
  </si>
  <si>
    <t>Распределение бюджетных ассигнований в ведомственной структуре расходов по главным распорядителям бюджетных средств, разделам, подразделам и (или) целевым стотьям (муниципальным программам и непрограммным направлениям деятельности), группам (группам и подгруппам) расходов классификации расходов бюджетов на 2020 год</t>
  </si>
  <si>
    <t xml:space="preserve">          (в тыс.руб.)</t>
  </si>
  <si>
    <t xml:space="preserve">       "</t>
  </si>
  <si>
    <t xml:space="preserve">      (в тыс.руб.)</t>
  </si>
  <si>
    <t>ГРБС</t>
  </si>
  <si>
    <t>Оформление земельных участков из земель сельскохозяйственного назначения, находящихся в общей долевой собственности</t>
  </si>
  <si>
    <t xml:space="preserve">Приложение № 1
к решению " О  внесении изменений в решение Совета поселения сельского поселения Сиземское от 25.12.2019 г. № 39 "О бюджете сельского поселения Сиземское на 2020 год и плановый период 2021 и 2022 годы "
от 12. 2020  года  № </t>
  </si>
  <si>
    <t>Объем  поступлений доходов бюджета сельского поселения Сиземское  на 2020 год                                                        и плановый период 2021 и 2022 годы</t>
  </si>
  <si>
    <t xml:space="preserve">                                                     Приложение № 2
к решению " О  внесении изменений в решение Совета поселения сельского                                                                                    поселения Сиземское от 25.12.2019 г. № 39 "О бюджете сельского  поселения                                                                            Сиземское на 2020 год и плановый период 2021 и 2022 годы "                                                                                                                                                            от 12. 2020  года  № </t>
  </si>
  <si>
    <t xml:space="preserve">                                                        "Приложение № 5
                                                        к  решению Совета сельского поселения  Сиземское "О бюджете сельского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 Сиземское на 2020 год и плановый период 2021 и 2022 годов"                                                                                                                                         от 25.12.2019 г.  № 39</t>
  </si>
  <si>
    <t xml:space="preserve">                                                     Приложение № 3
к решению " О  внесении изменений в решение Совета поселения сельского                                                                           поселения Сиземское от 25.12.2019 г. № 39 "О бюджете сельского  поселения                                                                            Сиземское на 2020 год и плановый период 2021 и 2022 годы "                                                                                                                 от 12. 2020  года  № </t>
  </si>
  <si>
    <t xml:space="preserve">                                                     Приложение № 3
к решению " О  внесении изменений в решение Совета поселения сельского                                                                                         поселения Сиземское от 25.12.2019 г. № 39 "О бюджете сельского  поселения                                                                                                                                   Сиземское на 2020 год и плановый период 2021 и 2022 годы "                                                                                                                                                                        от 12. 2020  года  № </t>
  </si>
  <si>
    <t xml:space="preserve">                                                        "Приложение № 7
                                                        к  решению Совета сельского поселения  Сиземское "О бюджете сельского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 Сиземское на 2020 год и плановый период 2021 и 2022 годов"                                                                                                                                                    от 25.12.2019 г.  № 39</t>
  </si>
  <si>
    <t xml:space="preserve">Приложение № 5
к решению " О  внесении изменений в решение Совета поселения сельского поселения Сиземское от 25.12.2019 г. № 39 "О бюджете сельского поселения Сиземское на 2020 год и плановый период 2021 и 2022 годы "
от 12. 2020  года  № </t>
  </si>
  <si>
    <t xml:space="preserve">
                                                                           Приложение № 6  
к решению " О  внесении изменений в решение Совета поселения                                                                                                                                                  сельского поселения Сиземское от 25.12.2019 г. № 39 "О бюджете сельского поселения                                                                                                             Сиземское на 2020 год и плановый период 2021 и 2022 годы "
от 12. 2020  года  № </t>
  </si>
  <si>
    <t>Источники внутреннего финансирования дефицита бюджета                                                                                                                          сельского поселения Сиземское  на 2020 год и плановый период 2021 и 2022 годы</t>
  </si>
  <si>
    <t xml:space="preserve"> Приложение № 7
к решению " О  внесении изменений в решение Совета поселения сельского                                                                           поселения Сиземское от 25.12.2019 г. № 39 "О бюджете сельского  поселения                                                                            Сиземское на 2020 год и плановый период 2021 и 2022 годы "                                                                                                                 от 12.2020  года  №</t>
  </si>
  <si>
    <t>Распределение бюджетных ассигнований по разделам, подразделам, 
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плановый период 2021 и 2022 годов</t>
  </si>
  <si>
    <t>Распределение бюджетных ассигнований в ведомственной структуре расходов по главным распорядителям бюджетных средств, разделам, подразделам, 
целевым статьям (муниципальным программам и непрограммным направлениям деятельности), группам (группам и подгруппам)  расходов классификации расходов бюджетов  на плановый период 2021 и 2022 годов</t>
  </si>
  <si>
    <t xml:space="preserve"> Приложение № 8
к решению " О  внесении изменений в решение Совета поселения сельского                                                                           поселения Сиземское от 25.12.2019 г. № 39 "О бюджете сельского  поселения                                                                            Сиземское на 2020 год и плановый период 2021 и 2022 годы "                                                                                                                 от 12.2020  года  №</t>
  </si>
  <si>
    <t xml:space="preserve">"Приложение 9                                                                                                     к  решению Совета сельского поселения
Сиземское "О бюджете сельского поселения Сиземское на 2020 год и               
плановый период 2021 и 2022 годов" 
от 25.12.2020 года № 39 </t>
  </si>
  <si>
    <t xml:space="preserve">"Приложение 8                                                                                                      к  решению Совета сельского поселения
Сиземское "О бюджете сельского поселения        
Сиземское на 2020 год и               
плановый период 2021 и 2022 годов" 
от   12. 2020 года № 39 </t>
  </si>
  <si>
    <t>"Приложение № 13
к решению Совета сельского поселения Сиземское "О  бюджете сельского                                                                                                                                      поселения Сиземское на 2020 год и плановый период 2021 и 2022 годы "
от 25.12.2019  года  № 39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</si>
</sst>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Border="1" applyAlignment="1">
      <alignment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164" fontId="54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justify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2" fontId="0" fillId="0" borderId="0" xfId="0" applyNumberForma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wrapText="1"/>
    </xf>
    <xf numFmtId="164" fontId="54" fillId="0" borderId="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8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 textRotation="90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justify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59" fillId="0" borderId="0" xfId="0" applyFont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164" fontId="60" fillId="0" borderId="10" xfId="0" applyNumberFormat="1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164" fontId="57" fillId="0" borderId="10" xfId="0" applyNumberFormat="1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49" fontId="57" fillId="0" borderId="10" xfId="0" applyNumberFormat="1" applyFont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61" fillId="0" borderId="0" xfId="0" applyFont="1" applyAlignment="1">
      <alignment horizontal="right" vertical="center" wrapText="1"/>
    </xf>
    <xf numFmtId="0" fontId="54" fillId="0" borderId="0" xfId="0" applyFont="1" applyAlignment="1">
      <alignment/>
    </xf>
    <xf numFmtId="0" fontId="62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64" fontId="62" fillId="0" borderId="10" xfId="0" applyNumberFormat="1" applyFont="1" applyBorder="1" applyAlignment="1">
      <alignment horizontal="center" vertical="center"/>
    </xf>
    <xf numFmtId="164" fontId="58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64" fontId="62" fillId="0" borderId="11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164" fontId="62" fillId="0" borderId="12" xfId="0" applyNumberFormat="1" applyFont="1" applyBorder="1" applyAlignment="1">
      <alignment horizontal="center" vertical="center"/>
    </xf>
    <xf numFmtId="164" fontId="58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49" fontId="0" fillId="0" borderId="0" xfId="0" applyNumberFormat="1" applyAlignment="1">
      <alignment/>
    </xf>
    <xf numFmtId="164" fontId="62" fillId="0" borderId="15" xfId="0" applyNumberFormat="1" applyFont="1" applyBorder="1" applyAlignment="1">
      <alignment horizontal="center" vertical="center"/>
    </xf>
    <xf numFmtId="0" fontId="61" fillId="0" borderId="0" xfId="0" applyFont="1" applyAlignment="1">
      <alignment horizontal="right" wrapText="1"/>
    </xf>
    <xf numFmtId="0" fontId="54" fillId="0" borderId="0" xfId="0" applyFont="1" applyFill="1" applyAlignment="1">
      <alignment horizontal="center" vertical="center"/>
    </xf>
    <xf numFmtId="0" fontId="5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164" fontId="6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vertical="center"/>
    </xf>
    <xf numFmtId="0" fontId="5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60" fillId="0" borderId="10" xfId="0" applyNumberFormat="1" applyFont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right"/>
    </xf>
    <xf numFmtId="0" fontId="64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61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8" fillId="0" borderId="12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top" wrapText="1"/>
    </xf>
    <xf numFmtId="0" fontId="58" fillId="0" borderId="18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/>
    </xf>
    <xf numFmtId="0" fontId="62" fillId="0" borderId="17" xfId="0" applyFont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1" fillId="0" borderId="0" xfId="0" applyFont="1" applyAlignment="1">
      <alignment horizontal="right" vertical="center" wrapText="1"/>
    </xf>
    <xf numFmtId="0" fontId="9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2" fillId="0" borderId="12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/>
    </xf>
    <xf numFmtId="0" fontId="62" fillId="0" borderId="18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60" fillId="0" borderId="0" xfId="0" applyFont="1" applyAlignment="1">
      <alignment horizontal="center" wrapText="1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8" fillId="0" borderId="12" xfId="0" applyFont="1" applyBorder="1" applyAlignment="1">
      <alignment horizontal="left"/>
    </xf>
    <xf numFmtId="0" fontId="58" fillId="0" borderId="17" xfId="0" applyFont="1" applyBorder="1" applyAlignment="1">
      <alignment horizontal="left"/>
    </xf>
    <xf numFmtId="0" fontId="58" fillId="0" borderId="18" xfId="0" applyFont="1" applyBorder="1" applyAlignment="1">
      <alignment horizontal="left"/>
    </xf>
    <xf numFmtId="0" fontId="65" fillId="0" borderId="11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wrapText="1"/>
    </xf>
    <xf numFmtId="0" fontId="62" fillId="0" borderId="32" xfId="0" applyFont="1" applyBorder="1" applyAlignment="1">
      <alignment horizontal="left" wrapText="1"/>
    </xf>
    <xf numFmtId="0" fontId="62" fillId="0" borderId="31" xfId="0" applyFont="1" applyBorder="1" applyAlignment="1">
      <alignment horizontal="left" wrapText="1"/>
    </xf>
    <xf numFmtId="0" fontId="62" fillId="0" borderId="12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61" fillId="0" borderId="0" xfId="0" applyFont="1" applyAlignment="1">
      <alignment horizontal="right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0" fontId="60" fillId="0" borderId="27" xfId="0" applyFont="1" applyBorder="1" applyAlignment="1">
      <alignment horizontal="right" vertical="center"/>
    </xf>
    <xf numFmtId="0" fontId="0" fillId="0" borderId="27" xfId="0" applyBorder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66" fillId="0" borderId="16" xfId="0" applyFont="1" applyBorder="1" applyAlignment="1">
      <alignment vertical="center" wrapText="1"/>
    </xf>
    <xf numFmtId="0" fontId="66" fillId="0" borderId="1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0" fillId="0" borderId="0" xfId="0" applyAlignment="1">
      <alignment/>
    </xf>
    <xf numFmtId="0" fontId="67" fillId="0" borderId="0" xfId="0" applyFont="1" applyAlignment="1">
      <alignment horizontal="right"/>
    </xf>
    <xf numFmtId="0" fontId="64" fillId="0" borderId="0" xfId="0" applyFont="1" applyAlignment="1">
      <alignment horizontal="center" vertical="center" wrapText="1"/>
    </xf>
    <xf numFmtId="0" fontId="57" fillId="0" borderId="0" xfId="0" applyFont="1" applyFill="1" applyAlignment="1">
      <alignment horizontal="right" wrapText="1"/>
    </xf>
    <xf numFmtId="0" fontId="57" fillId="0" borderId="0" xfId="0" applyFont="1" applyAlignment="1">
      <alignment horizontal="right"/>
    </xf>
    <xf numFmtId="0" fontId="8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21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4">
      <selection activeCell="A30" sqref="A30:B30"/>
    </sheetView>
  </sheetViews>
  <sheetFormatPr defaultColWidth="9.140625" defaultRowHeight="15"/>
  <cols>
    <col min="2" max="2" width="12.8515625" style="0" customWidth="1"/>
    <col min="3" max="3" width="9.140625" style="0" customWidth="1"/>
    <col min="7" max="7" width="7.28125" style="0" customWidth="1"/>
    <col min="9" max="9" width="9.140625" style="0" customWidth="1"/>
    <col min="10" max="10" width="8.57421875" style="0" customWidth="1"/>
  </cols>
  <sheetData>
    <row r="1" spans="4:10" ht="15">
      <c r="D1" s="129" t="s">
        <v>289</v>
      </c>
      <c r="E1" s="129"/>
      <c r="F1" s="129"/>
      <c r="G1" s="129"/>
      <c r="H1" s="129"/>
      <c r="I1" s="129"/>
      <c r="J1" s="129"/>
    </row>
    <row r="2" spans="4:10" ht="15">
      <c r="D2" s="129"/>
      <c r="E2" s="129"/>
      <c r="F2" s="129"/>
      <c r="G2" s="129"/>
      <c r="H2" s="129"/>
      <c r="I2" s="129"/>
      <c r="J2" s="129"/>
    </row>
    <row r="3" spans="4:10" ht="15">
      <c r="D3" s="129"/>
      <c r="E3" s="129"/>
      <c r="F3" s="129"/>
      <c r="G3" s="129"/>
      <c r="H3" s="129"/>
      <c r="I3" s="129"/>
      <c r="J3" s="129"/>
    </row>
    <row r="4" spans="4:10" ht="15">
      <c r="D4" s="129"/>
      <c r="E4" s="129"/>
      <c r="F4" s="129"/>
      <c r="G4" s="129"/>
      <c r="H4" s="129"/>
      <c r="I4" s="129"/>
      <c r="J4" s="129"/>
    </row>
    <row r="6" spans="4:10" ht="15" customHeight="1">
      <c r="D6" s="129" t="s">
        <v>240</v>
      </c>
      <c r="E6" s="129"/>
      <c r="F6" s="129"/>
      <c r="G6" s="129"/>
      <c r="H6" s="129"/>
      <c r="I6" s="129"/>
      <c r="J6" s="129"/>
    </row>
    <row r="7" spans="4:10" ht="15">
      <c r="D7" s="129"/>
      <c r="E7" s="129"/>
      <c r="F7" s="129"/>
      <c r="G7" s="129"/>
      <c r="H7" s="129"/>
      <c r="I7" s="129"/>
      <c r="J7" s="129"/>
    </row>
    <row r="8" spans="4:10" ht="15">
      <c r="D8" s="129"/>
      <c r="E8" s="129"/>
      <c r="F8" s="129"/>
      <c r="G8" s="129"/>
      <c r="H8" s="129"/>
      <c r="I8" s="129"/>
      <c r="J8" s="129"/>
    </row>
    <row r="9" spans="4:10" ht="15">
      <c r="D9" s="129"/>
      <c r="E9" s="129"/>
      <c r="F9" s="129"/>
      <c r="G9" s="129"/>
      <c r="H9" s="129"/>
      <c r="I9" s="129"/>
      <c r="J9" s="129"/>
    </row>
    <row r="10" spans="1:10" ht="15.75" customHeight="1">
      <c r="A10" s="147" t="s">
        <v>290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0" ht="15.75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15.7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</row>
    <row r="14" ht="15">
      <c r="H14" s="66" t="s">
        <v>163</v>
      </c>
    </row>
    <row r="15" spans="1:11" ht="27" customHeight="1">
      <c r="A15" s="133" t="s">
        <v>209</v>
      </c>
      <c r="B15" s="134"/>
      <c r="C15" s="133" t="s">
        <v>208</v>
      </c>
      <c r="D15" s="137"/>
      <c r="E15" s="137"/>
      <c r="F15" s="137"/>
      <c r="G15" s="134"/>
      <c r="H15" s="130" t="s">
        <v>0</v>
      </c>
      <c r="I15" s="131"/>
      <c r="J15" s="132"/>
      <c r="K15" s="79"/>
    </row>
    <row r="16" spans="1:12" ht="18" customHeight="1">
      <c r="A16" s="135"/>
      <c r="B16" s="136"/>
      <c r="C16" s="135"/>
      <c r="D16" s="138"/>
      <c r="E16" s="138"/>
      <c r="F16" s="138"/>
      <c r="G16" s="136"/>
      <c r="H16" s="77" t="s">
        <v>82</v>
      </c>
      <c r="I16" s="78" t="s">
        <v>83</v>
      </c>
      <c r="J16" s="78" t="s">
        <v>96</v>
      </c>
      <c r="L16" s="80"/>
    </row>
    <row r="17" spans="1:12" ht="15.75" thickBot="1">
      <c r="A17" s="148">
        <v>1</v>
      </c>
      <c r="B17" s="149"/>
      <c r="C17" s="148">
        <v>2</v>
      </c>
      <c r="D17" s="150"/>
      <c r="E17" s="150"/>
      <c r="F17" s="150"/>
      <c r="G17" s="149"/>
      <c r="H17" s="77">
        <v>3</v>
      </c>
      <c r="I17" s="78">
        <v>4</v>
      </c>
      <c r="J17" s="78">
        <v>5</v>
      </c>
      <c r="L17" s="80"/>
    </row>
    <row r="18" spans="1:10" ht="15" customHeight="1">
      <c r="A18" s="154" t="s">
        <v>164</v>
      </c>
      <c r="B18" s="155"/>
      <c r="C18" s="156" t="s">
        <v>165</v>
      </c>
      <c r="D18" s="157"/>
      <c r="E18" s="157"/>
      <c r="F18" s="157"/>
      <c r="G18" s="158"/>
      <c r="H18" s="72">
        <f>H19+H21+H27+H29</f>
        <v>2742.4</v>
      </c>
      <c r="I18" s="72">
        <f>I19+I21+I27+I29</f>
        <v>2918.7</v>
      </c>
      <c r="J18" s="83">
        <f>J19+J21+J27+J29</f>
        <v>3033.1</v>
      </c>
    </row>
    <row r="19" spans="1:10" ht="15">
      <c r="A19" s="139" t="s">
        <v>166</v>
      </c>
      <c r="B19" s="140"/>
      <c r="C19" s="159" t="s">
        <v>167</v>
      </c>
      <c r="D19" s="160"/>
      <c r="E19" s="160"/>
      <c r="F19" s="160"/>
      <c r="G19" s="161"/>
      <c r="H19" s="73">
        <f>H20</f>
        <v>1364.4</v>
      </c>
      <c r="I19" s="67">
        <f>I20</f>
        <v>1438.7</v>
      </c>
      <c r="J19" s="67">
        <f>J20</f>
        <v>1553.1</v>
      </c>
    </row>
    <row r="20" spans="1:12" ht="15">
      <c r="A20" s="114" t="s">
        <v>168</v>
      </c>
      <c r="B20" s="119"/>
      <c r="C20" s="151" t="s">
        <v>169</v>
      </c>
      <c r="D20" s="152"/>
      <c r="E20" s="152"/>
      <c r="F20" s="152"/>
      <c r="G20" s="153"/>
      <c r="H20" s="74">
        <v>1364.4</v>
      </c>
      <c r="I20" s="68">
        <v>1438.7</v>
      </c>
      <c r="J20" s="68">
        <v>1553.1</v>
      </c>
      <c r="K20" s="79"/>
      <c r="L20" s="80"/>
    </row>
    <row r="21" spans="1:10" s="71" customFormat="1" ht="15">
      <c r="A21" s="139" t="s">
        <v>170</v>
      </c>
      <c r="B21" s="140"/>
      <c r="C21" s="126" t="s">
        <v>171</v>
      </c>
      <c r="D21" s="127"/>
      <c r="E21" s="127"/>
      <c r="F21" s="127"/>
      <c r="G21" s="128"/>
      <c r="H21" s="75">
        <f>H22+H24</f>
        <v>1360</v>
      </c>
      <c r="I21" s="69">
        <f>I22+I24</f>
        <v>1462</v>
      </c>
      <c r="J21" s="69">
        <f>J22+J24</f>
        <v>1462</v>
      </c>
    </row>
    <row r="22" spans="1:12" ht="15">
      <c r="A22" s="114" t="s">
        <v>172</v>
      </c>
      <c r="B22" s="119"/>
      <c r="C22" s="144" t="s">
        <v>173</v>
      </c>
      <c r="D22" s="145"/>
      <c r="E22" s="145"/>
      <c r="F22" s="145"/>
      <c r="G22" s="146"/>
      <c r="H22" s="76">
        <f>H23</f>
        <v>270</v>
      </c>
      <c r="I22" s="70">
        <f>I23</f>
        <v>254</v>
      </c>
      <c r="J22" s="70">
        <f>J23</f>
        <v>254</v>
      </c>
      <c r="L22" s="80"/>
    </row>
    <row r="23" spans="1:13" ht="39" customHeight="1">
      <c r="A23" s="114" t="s">
        <v>174</v>
      </c>
      <c r="B23" s="119"/>
      <c r="C23" s="111" t="s">
        <v>175</v>
      </c>
      <c r="D23" s="120"/>
      <c r="E23" s="120"/>
      <c r="F23" s="120"/>
      <c r="G23" s="121"/>
      <c r="H23" s="76">
        <v>270</v>
      </c>
      <c r="I23" s="70">
        <v>254</v>
      </c>
      <c r="J23" s="70">
        <v>254</v>
      </c>
      <c r="L23" s="81"/>
      <c r="M23" s="80"/>
    </row>
    <row r="24" spans="1:10" ht="15">
      <c r="A24" s="114" t="s">
        <v>176</v>
      </c>
      <c r="B24" s="119"/>
      <c r="C24" s="144" t="s">
        <v>177</v>
      </c>
      <c r="D24" s="145"/>
      <c r="E24" s="145"/>
      <c r="F24" s="145"/>
      <c r="G24" s="146"/>
      <c r="H24" s="76">
        <f>+H25+H26</f>
        <v>1090</v>
      </c>
      <c r="I24" s="76">
        <f>+I25+I26</f>
        <v>1208</v>
      </c>
      <c r="J24" s="70">
        <f>+J25+J26</f>
        <v>1208</v>
      </c>
    </row>
    <row r="25" spans="1:10" ht="38.25" customHeight="1">
      <c r="A25" s="114" t="s">
        <v>178</v>
      </c>
      <c r="B25" s="119"/>
      <c r="C25" s="111" t="s">
        <v>179</v>
      </c>
      <c r="D25" s="120"/>
      <c r="E25" s="120"/>
      <c r="F25" s="120"/>
      <c r="G25" s="121"/>
      <c r="H25" s="76">
        <v>690</v>
      </c>
      <c r="I25" s="70">
        <v>808</v>
      </c>
      <c r="J25" s="70">
        <v>808</v>
      </c>
    </row>
    <row r="26" spans="1:10" ht="38.25" customHeight="1">
      <c r="A26" s="114" t="s">
        <v>180</v>
      </c>
      <c r="B26" s="119"/>
      <c r="C26" s="111" t="s">
        <v>181</v>
      </c>
      <c r="D26" s="120"/>
      <c r="E26" s="120"/>
      <c r="F26" s="120"/>
      <c r="G26" s="121"/>
      <c r="H26" s="76">
        <v>400</v>
      </c>
      <c r="I26" s="70">
        <v>400</v>
      </c>
      <c r="J26" s="70">
        <v>400</v>
      </c>
    </row>
    <row r="27" spans="1:10" ht="15">
      <c r="A27" s="139" t="s">
        <v>182</v>
      </c>
      <c r="B27" s="140"/>
      <c r="C27" s="126" t="s">
        <v>183</v>
      </c>
      <c r="D27" s="127"/>
      <c r="E27" s="127"/>
      <c r="F27" s="127"/>
      <c r="G27" s="128"/>
      <c r="H27" s="75">
        <f>+H28</f>
        <v>4</v>
      </c>
      <c r="I27" s="75">
        <f>+I28</f>
        <v>4</v>
      </c>
      <c r="J27" s="69">
        <f>+J28</f>
        <v>4</v>
      </c>
    </row>
    <row r="28" spans="1:10" ht="76.5" customHeight="1">
      <c r="A28" s="114" t="s">
        <v>212</v>
      </c>
      <c r="B28" s="119"/>
      <c r="C28" s="111" t="s">
        <v>184</v>
      </c>
      <c r="D28" s="120"/>
      <c r="E28" s="120"/>
      <c r="F28" s="120"/>
      <c r="G28" s="121"/>
      <c r="H28" s="76">
        <v>4</v>
      </c>
      <c r="I28" s="70">
        <v>4</v>
      </c>
      <c r="J28" s="70">
        <v>4</v>
      </c>
    </row>
    <row r="29" spans="1:10" ht="29.25" customHeight="1">
      <c r="A29" s="139" t="s">
        <v>185</v>
      </c>
      <c r="B29" s="140"/>
      <c r="C29" s="141" t="s">
        <v>186</v>
      </c>
      <c r="D29" s="142"/>
      <c r="E29" s="142"/>
      <c r="F29" s="142"/>
      <c r="G29" s="143"/>
      <c r="H29" s="75">
        <f>+H30+H31</f>
        <v>14</v>
      </c>
      <c r="I29" s="75">
        <f>+I30+I31</f>
        <v>14</v>
      </c>
      <c r="J29" s="69">
        <f>+J30+J31</f>
        <v>14</v>
      </c>
    </row>
    <row r="30" spans="1:10" ht="79.5" customHeight="1">
      <c r="A30" s="114" t="s">
        <v>213</v>
      </c>
      <c r="B30" s="119"/>
      <c r="C30" s="111" t="s">
        <v>211</v>
      </c>
      <c r="D30" s="120"/>
      <c r="E30" s="120"/>
      <c r="F30" s="120"/>
      <c r="G30" s="121"/>
      <c r="H30" s="76">
        <v>3</v>
      </c>
      <c r="I30" s="70">
        <v>3</v>
      </c>
      <c r="J30" s="70">
        <v>3</v>
      </c>
    </row>
    <row r="31" spans="1:10" ht="66.75" customHeight="1">
      <c r="A31" s="114" t="s">
        <v>214</v>
      </c>
      <c r="B31" s="119"/>
      <c r="C31" s="111" t="s">
        <v>187</v>
      </c>
      <c r="D31" s="120"/>
      <c r="E31" s="120"/>
      <c r="F31" s="120"/>
      <c r="G31" s="121"/>
      <c r="H31" s="76">
        <v>11</v>
      </c>
      <c r="I31" s="70">
        <v>11</v>
      </c>
      <c r="J31" s="70">
        <v>11</v>
      </c>
    </row>
    <row r="32" spans="1:10" ht="15">
      <c r="A32" s="139" t="s">
        <v>188</v>
      </c>
      <c r="B32" s="140"/>
      <c r="C32" s="126" t="s">
        <v>189</v>
      </c>
      <c r="D32" s="127"/>
      <c r="E32" s="127"/>
      <c r="F32" s="127"/>
      <c r="G32" s="128"/>
      <c r="H32" s="75">
        <f>H33+H48+H51</f>
        <v>9139.5</v>
      </c>
      <c r="I32" s="67">
        <f>I33</f>
        <v>5209.599999999999</v>
      </c>
      <c r="J32" s="67">
        <f>J33</f>
        <v>4600.1</v>
      </c>
    </row>
    <row r="33" spans="1:10" ht="28.5" customHeight="1">
      <c r="A33" s="114" t="s">
        <v>190</v>
      </c>
      <c r="B33" s="119"/>
      <c r="C33" s="116" t="s">
        <v>191</v>
      </c>
      <c r="D33" s="117"/>
      <c r="E33" s="117"/>
      <c r="F33" s="117"/>
      <c r="G33" s="118"/>
      <c r="H33" s="76">
        <f>SUM(H34+H37+H40+H43)</f>
        <v>8855.8</v>
      </c>
      <c r="I33" s="76">
        <f>SUM(I34+I37+I40+I43)</f>
        <v>5209.599999999999</v>
      </c>
      <c r="J33" s="70">
        <f>SUM(J34+J37+J40+J43)</f>
        <v>4600.1</v>
      </c>
    </row>
    <row r="34" spans="1:10" ht="28.5" customHeight="1">
      <c r="A34" s="114" t="s">
        <v>192</v>
      </c>
      <c r="B34" s="119"/>
      <c r="C34" s="116" t="s">
        <v>193</v>
      </c>
      <c r="D34" s="117"/>
      <c r="E34" s="117"/>
      <c r="F34" s="117"/>
      <c r="G34" s="118"/>
      <c r="H34" s="74">
        <f>H36+H35</f>
        <v>5875.4</v>
      </c>
      <c r="I34" s="74">
        <f>I36+I35</f>
        <v>4614.5</v>
      </c>
      <c r="J34" s="68">
        <f>J36+J35</f>
        <v>4500.1</v>
      </c>
    </row>
    <row r="35" spans="1:11" ht="28.5" customHeight="1">
      <c r="A35" s="114" t="s">
        <v>216</v>
      </c>
      <c r="B35" s="119"/>
      <c r="C35" s="116" t="s">
        <v>217</v>
      </c>
      <c r="D35" s="117"/>
      <c r="E35" s="117"/>
      <c r="F35" s="117"/>
      <c r="G35" s="118"/>
      <c r="H35" s="101">
        <v>5358.7</v>
      </c>
      <c r="I35" s="70">
        <v>4614.5</v>
      </c>
      <c r="J35" s="70">
        <v>4500.1</v>
      </c>
      <c r="K35" s="82" t="s">
        <v>111</v>
      </c>
    </row>
    <row r="36" spans="1:10" ht="51.75" customHeight="1">
      <c r="A36" s="114" t="s">
        <v>215</v>
      </c>
      <c r="B36" s="119"/>
      <c r="C36" s="116" t="s">
        <v>194</v>
      </c>
      <c r="D36" s="117"/>
      <c r="E36" s="117"/>
      <c r="F36" s="117"/>
      <c r="G36" s="118"/>
      <c r="H36" s="74">
        <v>516.7</v>
      </c>
      <c r="I36" s="70">
        <v>0</v>
      </c>
      <c r="J36" s="70">
        <v>0</v>
      </c>
    </row>
    <row r="37" spans="1:10" ht="29.25" customHeight="1">
      <c r="A37" s="114" t="s">
        <v>195</v>
      </c>
      <c r="B37" s="119"/>
      <c r="C37" s="116" t="s">
        <v>196</v>
      </c>
      <c r="D37" s="117"/>
      <c r="E37" s="117"/>
      <c r="F37" s="117"/>
      <c r="G37" s="118"/>
      <c r="H37" s="74">
        <f aca="true" t="shared" si="0" ref="H37:J38">H38</f>
        <v>1868.4</v>
      </c>
      <c r="I37" s="68">
        <f t="shared" si="0"/>
        <v>498.7</v>
      </c>
      <c r="J37" s="70">
        <f t="shared" si="0"/>
        <v>0</v>
      </c>
    </row>
    <row r="38" spans="1:10" ht="29.25" customHeight="1">
      <c r="A38" s="114" t="s">
        <v>197</v>
      </c>
      <c r="B38" s="119"/>
      <c r="C38" s="116" t="s">
        <v>198</v>
      </c>
      <c r="D38" s="117"/>
      <c r="E38" s="117"/>
      <c r="F38" s="117"/>
      <c r="G38" s="118"/>
      <c r="H38" s="74">
        <f t="shared" si="0"/>
        <v>1868.4</v>
      </c>
      <c r="I38" s="68">
        <f t="shared" si="0"/>
        <v>498.7</v>
      </c>
      <c r="J38" s="70">
        <f t="shared" si="0"/>
        <v>0</v>
      </c>
    </row>
    <row r="39" spans="1:10" ht="18.75" customHeight="1">
      <c r="A39" s="114" t="s">
        <v>218</v>
      </c>
      <c r="B39" s="119"/>
      <c r="C39" s="116" t="s">
        <v>199</v>
      </c>
      <c r="D39" s="117"/>
      <c r="E39" s="117"/>
      <c r="F39" s="117"/>
      <c r="G39" s="118"/>
      <c r="H39" s="74">
        <v>1868.4</v>
      </c>
      <c r="I39" s="68">
        <v>498.7</v>
      </c>
      <c r="J39" s="70">
        <v>0</v>
      </c>
    </row>
    <row r="40" spans="1:10" ht="29.25" customHeight="1">
      <c r="A40" s="114" t="s">
        <v>200</v>
      </c>
      <c r="B40" s="119"/>
      <c r="C40" s="116" t="s">
        <v>201</v>
      </c>
      <c r="D40" s="117"/>
      <c r="E40" s="117"/>
      <c r="F40" s="117"/>
      <c r="G40" s="118"/>
      <c r="H40" s="76">
        <f>H41+H42</f>
        <v>95.5</v>
      </c>
      <c r="I40" s="70">
        <f>I41+I42</f>
        <v>96.4</v>
      </c>
      <c r="J40" s="70">
        <f>J41+J42</f>
        <v>100</v>
      </c>
    </row>
    <row r="41" spans="1:10" ht="43.5" customHeight="1">
      <c r="A41" s="114" t="s">
        <v>219</v>
      </c>
      <c r="B41" s="119"/>
      <c r="C41" s="116" t="s">
        <v>202</v>
      </c>
      <c r="D41" s="117"/>
      <c r="E41" s="117"/>
      <c r="F41" s="117"/>
      <c r="G41" s="118"/>
      <c r="H41" s="74">
        <v>93.5</v>
      </c>
      <c r="I41" s="68">
        <v>94.4</v>
      </c>
      <c r="J41" s="70">
        <v>98</v>
      </c>
    </row>
    <row r="42" spans="1:10" ht="34.5" customHeight="1">
      <c r="A42" s="114" t="s">
        <v>222</v>
      </c>
      <c r="B42" s="119"/>
      <c r="C42" s="116" t="s">
        <v>221</v>
      </c>
      <c r="D42" s="117"/>
      <c r="E42" s="117"/>
      <c r="F42" s="117"/>
      <c r="G42" s="118"/>
      <c r="H42" s="76">
        <v>2</v>
      </c>
      <c r="I42" s="70">
        <v>2</v>
      </c>
      <c r="J42" s="70">
        <v>2</v>
      </c>
    </row>
    <row r="43" spans="1:10" ht="21.75" customHeight="1">
      <c r="A43" s="114" t="s">
        <v>203</v>
      </c>
      <c r="B43" s="119"/>
      <c r="C43" s="116" t="s">
        <v>1</v>
      </c>
      <c r="D43" s="117"/>
      <c r="E43" s="117"/>
      <c r="F43" s="117"/>
      <c r="G43" s="118"/>
      <c r="H43" s="76">
        <f>H44+H46</f>
        <v>1016.5</v>
      </c>
      <c r="I43" s="76">
        <f>I44+I46</f>
        <v>0</v>
      </c>
      <c r="J43" s="70">
        <f>J44+J46</f>
        <v>0</v>
      </c>
    </row>
    <row r="44" spans="1:10" ht="65.25" customHeight="1">
      <c r="A44" s="114" t="s">
        <v>204</v>
      </c>
      <c r="B44" s="119"/>
      <c r="C44" s="111" t="s">
        <v>205</v>
      </c>
      <c r="D44" s="120"/>
      <c r="E44" s="120"/>
      <c r="F44" s="120"/>
      <c r="G44" s="121"/>
      <c r="H44" s="74">
        <f>H45</f>
        <v>966.5</v>
      </c>
      <c r="I44" s="70">
        <f>I45</f>
        <v>0</v>
      </c>
      <c r="J44" s="70">
        <f>J45</f>
        <v>0</v>
      </c>
    </row>
    <row r="45" spans="1:10" ht="80.25" customHeight="1">
      <c r="A45" s="114" t="s">
        <v>220</v>
      </c>
      <c r="B45" s="119"/>
      <c r="C45" s="111" t="s">
        <v>206</v>
      </c>
      <c r="D45" s="120"/>
      <c r="E45" s="120"/>
      <c r="F45" s="120"/>
      <c r="G45" s="121"/>
      <c r="H45" s="74">
        <v>966.5</v>
      </c>
      <c r="I45" s="70">
        <v>0</v>
      </c>
      <c r="J45" s="70">
        <v>0</v>
      </c>
    </row>
    <row r="46" spans="1:10" ht="65.25" customHeight="1">
      <c r="A46" s="114" t="s">
        <v>273</v>
      </c>
      <c r="B46" s="119"/>
      <c r="C46" s="111" t="s">
        <v>275</v>
      </c>
      <c r="D46" s="120"/>
      <c r="E46" s="120"/>
      <c r="F46" s="120"/>
      <c r="G46" s="121"/>
      <c r="H46" s="76">
        <f>SUM(H47)</f>
        <v>50</v>
      </c>
      <c r="I46" s="76">
        <f>SUM(I47)</f>
        <v>0</v>
      </c>
      <c r="J46" s="70">
        <f>SUM(J47)</f>
        <v>0</v>
      </c>
    </row>
    <row r="47" spans="1:10" ht="54" customHeight="1">
      <c r="A47" s="114" t="s">
        <v>271</v>
      </c>
      <c r="B47" s="119"/>
      <c r="C47" s="111" t="s">
        <v>276</v>
      </c>
      <c r="D47" s="120"/>
      <c r="E47" s="120"/>
      <c r="F47" s="120"/>
      <c r="G47" s="121"/>
      <c r="H47" s="76">
        <v>50</v>
      </c>
      <c r="I47" s="76">
        <v>0</v>
      </c>
      <c r="J47" s="70">
        <v>0</v>
      </c>
    </row>
    <row r="48" spans="1:10" ht="26.25" customHeight="1">
      <c r="A48" s="114" t="s">
        <v>223</v>
      </c>
      <c r="B48" s="119"/>
      <c r="C48" s="111" t="s">
        <v>224</v>
      </c>
      <c r="D48" s="120"/>
      <c r="E48" s="120"/>
      <c r="F48" s="120"/>
      <c r="G48" s="121"/>
      <c r="H48" s="76">
        <f>H49</f>
        <v>168.7</v>
      </c>
      <c r="I48" s="76">
        <f>I49</f>
        <v>0</v>
      </c>
      <c r="J48" s="70">
        <f>J49</f>
        <v>0</v>
      </c>
    </row>
    <row r="49" spans="1:10" ht="31.5" customHeight="1">
      <c r="A49" s="114" t="s">
        <v>232</v>
      </c>
      <c r="B49" s="119"/>
      <c r="C49" s="111" t="s">
        <v>225</v>
      </c>
      <c r="D49" s="120"/>
      <c r="E49" s="120"/>
      <c r="F49" s="120"/>
      <c r="G49" s="121"/>
      <c r="H49" s="76">
        <f>SUM(H50)</f>
        <v>168.7</v>
      </c>
      <c r="I49" s="76">
        <f>SUM(I50)</f>
        <v>0</v>
      </c>
      <c r="J49" s="70">
        <f>SUM(J50)</f>
        <v>0</v>
      </c>
    </row>
    <row r="50" spans="1:10" ht="36.75" customHeight="1">
      <c r="A50" s="114" t="s">
        <v>231</v>
      </c>
      <c r="B50" s="119"/>
      <c r="C50" s="111" t="s">
        <v>226</v>
      </c>
      <c r="D50" s="120"/>
      <c r="E50" s="120"/>
      <c r="F50" s="120"/>
      <c r="G50" s="121"/>
      <c r="H50" s="76">
        <v>168.7</v>
      </c>
      <c r="I50" s="70">
        <v>0</v>
      </c>
      <c r="J50" s="70">
        <v>0</v>
      </c>
    </row>
    <row r="51" spans="1:10" ht="21.75" customHeight="1">
      <c r="A51" s="114" t="s">
        <v>227</v>
      </c>
      <c r="B51" s="119"/>
      <c r="C51" s="116" t="s">
        <v>228</v>
      </c>
      <c r="D51" s="122"/>
      <c r="E51" s="122"/>
      <c r="F51" s="122"/>
      <c r="G51" s="123"/>
      <c r="H51" s="76">
        <f aca="true" t="shared" si="1" ref="H51:J52">SUM(H52)</f>
        <v>115</v>
      </c>
      <c r="I51" s="76">
        <f t="shared" si="1"/>
        <v>0</v>
      </c>
      <c r="J51" s="70">
        <f t="shared" si="1"/>
        <v>0</v>
      </c>
    </row>
    <row r="52" spans="1:10" ht="29.25" customHeight="1">
      <c r="A52" s="114" t="s">
        <v>230</v>
      </c>
      <c r="B52" s="119"/>
      <c r="C52" s="111" t="s">
        <v>229</v>
      </c>
      <c r="D52" s="112"/>
      <c r="E52" s="112"/>
      <c r="F52" s="112"/>
      <c r="G52" s="113"/>
      <c r="H52" s="76">
        <f t="shared" si="1"/>
        <v>115</v>
      </c>
      <c r="I52" s="76">
        <f t="shared" si="1"/>
        <v>0</v>
      </c>
      <c r="J52" s="70">
        <f t="shared" si="1"/>
        <v>0</v>
      </c>
    </row>
    <row r="53" spans="1:10" ht="39" customHeight="1">
      <c r="A53" s="114" t="s">
        <v>233</v>
      </c>
      <c r="B53" s="115"/>
      <c r="C53" s="111" t="s">
        <v>234</v>
      </c>
      <c r="D53" s="112"/>
      <c r="E53" s="112"/>
      <c r="F53" s="112"/>
      <c r="G53" s="113"/>
      <c r="H53" s="76">
        <v>115</v>
      </c>
      <c r="I53" s="70">
        <v>0</v>
      </c>
      <c r="J53" s="70">
        <v>0</v>
      </c>
    </row>
    <row r="54" spans="1:10" ht="15">
      <c r="A54" s="124"/>
      <c r="B54" s="125"/>
      <c r="C54" s="126" t="s">
        <v>207</v>
      </c>
      <c r="D54" s="127"/>
      <c r="E54" s="127"/>
      <c r="F54" s="127"/>
      <c r="G54" s="128"/>
      <c r="H54" s="73">
        <f>H18+H32</f>
        <v>11881.9</v>
      </c>
      <c r="I54" s="67">
        <f>I18+I32</f>
        <v>8128.299999999999</v>
      </c>
      <c r="J54" s="67">
        <f>J18+J32</f>
        <v>7633.200000000001</v>
      </c>
    </row>
    <row r="55" ht="15">
      <c r="J55" t="s">
        <v>210</v>
      </c>
    </row>
  </sheetData>
  <sheetProtection/>
  <mergeCells count="82">
    <mergeCell ref="A47:B47"/>
    <mergeCell ref="C47:G47"/>
    <mergeCell ref="A46:B46"/>
    <mergeCell ref="C46:G46"/>
    <mergeCell ref="D6:J9"/>
    <mergeCell ref="A10:J12"/>
    <mergeCell ref="A17:B17"/>
    <mergeCell ref="C17:G17"/>
    <mergeCell ref="A21:B21"/>
    <mergeCell ref="C21:G21"/>
    <mergeCell ref="A20:B20"/>
    <mergeCell ref="C20:G20"/>
    <mergeCell ref="A18:B18"/>
    <mergeCell ref="C18:G18"/>
    <mergeCell ref="A19:B19"/>
    <mergeCell ref="C19:G19"/>
    <mergeCell ref="A25:B25"/>
    <mergeCell ref="C25:G25"/>
    <mergeCell ref="A24:B24"/>
    <mergeCell ref="C24:G24"/>
    <mergeCell ref="A22:B22"/>
    <mergeCell ref="C22:G22"/>
    <mergeCell ref="A23:B23"/>
    <mergeCell ref="C23:G23"/>
    <mergeCell ref="A28:B28"/>
    <mergeCell ref="C28:G28"/>
    <mergeCell ref="A26:B26"/>
    <mergeCell ref="C26:G26"/>
    <mergeCell ref="A27:B27"/>
    <mergeCell ref="C27:G27"/>
    <mergeCell ref="A31:B31"/>
    <mergeCell ref="C31:G31"/>
    <mergeCell ref="A32:B32"/>
    <mergeCell ref="C32:G32"/>
    <mergeCell ref="A29:B29"/>
    <mergeCell ref="C29:G29"/>
    <mergeCell ref="A36:B36"/>
    <mergeCell ref="C36:G36"/>
    <mergeCell ref="A37:B37"/>
    <mergeCell ref="C37:G37"/>
    <mergeCell ref="A33:B33"/>
    <mergeCell ref="C33:G33"/>
    <mergeCell ref="A34:B34"/>
    <mergeCell ref="C34:G34"/>
    <mergeCell ref="A41:B41"/>
    <mergeCell ref="C41:G41"/>
    <mergeCell ref="A38:B38"/>
    <mergeCell ref="C38:G38"/>
    <mergeCell ref="A39:B39"/>
    <mergeCell ref="C39:G39"/>
    <mergeCell ref="A54:B54"/>
    <mergeCell ref="C54:G54"/>
    <mergeCell ref="D1:J4"/>
    <mergeCell ref="H15:J15"/>
    <mergeCell ref="A15:B16"/>
    <mergeCell ref="C15:G16"/>
    <mergeCell ref="A30:B30"/>
    <mergeCell ref="C30:G30"/>
    <mergeCell ref="A35:B35"/>
    <mergeCell ref="A48:B48"/>
    <mergeCell ref="C48:G48"/>
    <mergeCell ref="A50:B50"/>
    <mergeCell ref="C50:G50"/>
    <mergeCell ref="A44:B44"/>
    <mergeCell ref="C44:G44"/>
    <mergeCell ref="A45:B45"/>
    <mergeCell ref="C53:G53"/>
    <mergeCell ref="A53:B53"/>
    <mergeCell ref="C35:G35"/>
    <mergeCell ref="A49:B49"/>
    <mergeCell ref="C49:G49"/>
    <mergeCell ref="A51:B51"/>
    <mergeCell ref="C51:G51"/>
    <mergeCell ref="A52:B52"/>
    <mergeCell ref="C52:G52"/>
    <mergeCell ref="C45:G45"/>
    <mergeCell ref="A42:B42"/>
    <mergeCell ref="C42:G42"/>
    <mergeCell ref="A43:B43"/>
    <mergeCell ref="C43:G43"/>
    <mergeCell ref="A40:B40"/>
    <mergeCell ref="C40:G40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22">
      <selection activeCell="A4" sqref="A4:F4"/>
    </sheetView>
  </sheetViews>
  <sheetFormatPr defaultColWidth="9.140625" defaultRowHeight="15"/>
  <cols>
    <col min="1" max="1" width="46.8515625" style="0" customWidth="1"/>
    <col min="2" max="2" width="7.8515625" style="0" customWidth="1"/>
    <col min="3" max="3" width="8.00390625" style="0" customWidth="1"/>
    <col min="4" max="4" width="9.421875" style="0" bestFit="1" customWidth="1"/>
    <col min="5" max="5" width="9.140625" style="0" customWidth="1"/>
    <col min="6" max="6" width="9.28125" style="0" bestFit="1" customWidth="1"/>
    <col min="7" max="7" width="9.140625" style="46" customWidth="1"/>
  </cols>
  <sheetData>
    <row r="1" spans="1:7" ht="71.25" customHeight="1">
      <c r="A1" s="162" t="s">
        <v>291</v>
      </c>
      <c r="B1" s="162"/>
      <c r="C1" s="162"/>
      <c r="D1" s="162"/>
      <c r="E1" s="162"/>
      <c r="F1" s="162"/>
      <c r="G1" s="64"/>
    </row>
    <row r="2" spans="1:7" ht="13.5" customHeight="1">
      <c r="A2" s="84"/>
      <c r="B2" s="84"/>
      <c r="C2" s="84"/>
      <c r="D2" s="84"/>
      <c r="E2" s="84"/>
      <c r="F2" s="84"/>
      <c r="G2" s="64"/>
    </row>
    <row r="3" spans="1:7" s="1" customFormat="1" ht="50.25" customHeight="1">
      <c r="A3" s="163" t="s">
        <v>292</v>
      </c>
      <c r="B3" s="163"/>
      <c r="C3" s="163"/>
      <c r="D3" s="163"/>
      <c r="E3" s="163"/>
      <c r="F3" s="163"/>
      <c r="G3" s="32"/>
    </row>
    <row r="4" spans="1:6" ht="64.5" customHeight="1">
      <c r="A4" s="164" t="s">
        <v>250</v>
      </c>
      <c r="B4" s="165"/>
      <c r="C4" s="165"/>
      <c r="D4" s="165"/>
      <c r="E4" s="166"/>
      <c r="F4" s="166"/>
    </row>
    <row r="5" ht="7.5" customHeight="1">
      <c r="A5" s="47"/>
    </row>
    <row r="6" spans="1:6" ht="15.75">
      <c r="A6" s="167" t="s">
        <v>144</v>
      </c>
      <c r="B6" s="168"/>
      <c r="C6" s="168"/>
      <c r="D6" s="168"/>
      <c r="E6" s="168"/>
      <c r="F6" s="168"/>
    </row>
    <row r="7" spans="1:7" ht="15.75">
      <c r="A7" s="169" t="s">
        <v>2</v>
      </c>
      <c r="B7" s="169" t="s">
        <v>13</v>
      </c>
      <c r="C7" s="169" t="s">
        <v>145</v>
      </c>
      <c r="D7" s="172" t="s">
        <v>0</v>
      </c>
      <c r="E7" s="172"/>
      <c r="F7" s="172"/>
      <c r="G7" s="48"/>
    </row>
    <row r="8" spans="1:7" ht="15.75">
      <c r="A8" s="170"/>
      <c r="B8" s="171"/>
      <c r="C8" s="171"/>
      <c r="D8" s="49" t="s">
        <v>146</v>
      </c>
      <c r="E8" s="49" t="s">
        <v>147</v>
      </c>
      <c r="F8" s="49" t="s">
        <v>148</v>
      </c>
      <c r="G8" s="48"/>
    </row>
    <row r="9" spans="1:7" s="50" customFormat="1" ht="15.7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8"/>
    </row>
    <row r="10" spans="1:7" ht="24" customHeight="1">
      <c r="A10" s="51" t="s">
        <v>3</v>
      </c>
      <c r="B10" s="52" t="s">
        <v>84</v>
      </c>
      <c r="C10" s="52" t="s">
        <v>87</v>
      </c>
      <c r="D10" s="53">
        <f>SUM(D11:D15)</f>
        <v>5327.4</v>
      </c>
      <c r="E10" s="53">
        <f>SUM(E11:E15)</f>
        <v>3384.5</v>
      </c>
      <c r="F10" s="53">
        <f>SUM(F11:F15)</f>
        <v>3195.6</v>
      </c>
      <c r="G10" s="54"/>
    </row>
    <row r="11" spans="1:7" ht="54.75" customHeight="1">
      <c r="A11" s="55" t="s">
        <v>4</v>
      </c>
      <c r="B11" s="56" t="s">
        <v>84</v>
      </c>
      <c r="C11" s="56" t="s">
        <v>85</v>
      </c>
      <c r="D11" s="57">
        <v>786</v>
      </c>
      <c r="E11" s="57">
        <v>545</v>
      </c>
      <c r="F11" s="57">
        <v>545</v>
      </c>
      <c r="G11" s="58" t="s">
        <v>111</v>
      </c>
    </row>
    <row r="12" spans="1:7" ht="79.5" customHeight="1">
      <c r="A12" s="55" t="s">
        <v>5</v>
      </c>
      <c r="B12" s="56" t="s">
        <v>84</v>
      </c>
      <c r="C12" s="56" t="s">
        <v>86</v>
      </c>
      <c r="D12" s="100">
        <v>4475.9</v>
      </c>
      <c r="E12" s="49">
        <v>2777.5</v>
      </c>
      <c r="F12" s="49">
        <v>2588.6</v>
      </c>
      <c r="G12" s="58" t="s">
        <v>111</v>
      </c>
    </row>
    <row r="13" spans="1:7" ht="57" customHeight="1">
      <c r="A13" s="59" t="s">
        <v>149</v>
      </c>
      <c r="B13" s="56" t="s">
        <v>84</v>
      </c>
      <c r="C13" s="56" t="s">
        <v>88</v>
      </c>
      <c r="D13" s="57">
        <v>52</v>
      </c>
      <c r="E13" s="57">
        <v>52</v>
      </c>
      <c r="F13" s="57">
        <v>52</v>
      </c>
      <c r="G13" s="58"/>
    </row>
    <row r="14" spans="1:7" ht="24" customHeight="1">
      <c r="A14" s="55" t="s">
        <v>6</v>
      </c>
      <c r="B14" s="56" t="s">
        <v>84</v>
      </c>
      <c r="C14" s="56">
        <v>11</v>
      </c>
      <c r="D14" s="57">
        <v>8.5</v>
      </c>
      <c r="E14" s="57">
        <v>10</v>
      </c>
      <c r="F14" s="57">
        <v>10</v>
      </c>
      <c r="G14" s="58"/>
    </row>
    <row r="15" spans="1:7" ht="47.25" customHeight="1">
      <c r="A15" s="55" t="s">
        <v>279</v>
      </c>
      <c r="B15" s="56" t="s">
        <v>84</v>
      </c>
      <c r="C15" s="56" t="s">
        <v>274</v>
      </c>
      <c r="D15" s="57">
        <v>5</v>
      </c>
      <c r="E15" s="57">
        <v>0</v>
      </c>
      <c r="F15" s="57">
        <v>0</v>
      </c>
      <c r="G15" s="58"/>
    </row>
    <row r="16" spans="1:7" ht="22.5" customHeight="1">
      <c r="A16" s="51" t="s">
        <v>150</v>
      </c>
      <c r="B16" s="52" t="s">
        <v>85</v>
      </c>
      <c r="C16" s="52" t="s">
        <v>87</v>
      </c>
      <c r="D16" s="60">
        <f>D17</f>
        <v>93.5</v>
      </c>
      <c r="E16" s="60">
        <f>E17</f>
        <v>94.4</v>
      </c>
      <c r="F16" s="53">
        <f>F17</f>
        <v>98</v>
      </c>
      <c r="G16" s="54"/>
    </row>
    <row r="17" spans="1:7" ht="23.25" customHeight="1">
      <c r="A17" s="55" t="s">
        <v>7</v>
      </c>
      <c r="B17" s="56" t="s">
        <v>85</v>
      </c>
      <c r="C17" s="56" t="s">
        <v>90</v>
      </c>
      <c r="D17" s="49">
        <v>93.5</v>
      </c>
      <c r="E17" s="49">
        <v>94.4</v>
      </c>
      <c r="F17" s="57">
        <v>98</v>
      </c>
      <c r="G17" s="58"/>
    </row>
    <row r="18" spans="1:7" ht="44.25" customHeight="1">
      <c r="A18" s="61" t="s">
        <v>151</v>
      </c>
      <c r="B18" s="52" t="s">
        <v>90</v>
      </c>
      <c r="C18" s="52" t="s">
        <v>87</v>
      </c>
      <c r="D18" s="53">
        <f>D19</f>
        <v>62</v>
      </c>
      <c r="E18" s="53">
        <f>E19</f>
        <v>62</v>
      </c>
      <c r="F18" s="53">
        <f>F19</f>
        <v>62</v>
      </c>
      <c r="G18" s="54"/>
    </row>
    <row r="19" spans="1:7" ht="27.75" customHeight="1">
      <c r="A19" s="55" t="s">
        <v>152</v>
      </c>
      <c r="B19" s="56" t="s">
        <v>90</v>
      </c>
      <c r="C19" s="56">
        <v>10</v>
      </c>
      <c r="D19" s="57">
        <v>62</v>
      </c>
      <c r="E19" s="57">
        <v>62</v>
      </c>
      <c r="F19" s="57">
        <v>62</v>
      </c>
      <c r="G19" s="58"/>
    </row>
    <row r="20" spans="1:7" ht="26.25" customHeight="1">
      <c r="A20" s="51" t="s">
        <v>153</v>
      </c>
      <c r="B20" s="52" t="s">
        <v>86</v>
      </c>
      <c r="C20" s="52" t="s">
        <v>87</v>
      </c>
      <c r="D20" s="53">
        <f>D21+D22</f>
        <v>1272</v>
      </c>
      <c r="E20" s="53">
        <f>E21+E22</f>
        <v>0</v>
      </c>
      <c r="F20" s="53">
        <f>F21+F22</f>
        <v>0</v>
      </c>
      <c r="G20" s="54"/>
    </row>
    <row r="21" spans="1:7" ht="30.75" customHeight="1">
      <c r="A21" s="55" t="s">
        <v>122</v>
      </c>
      <c r="B21" s="56" t="s">
        <v>86</v>
      </c>
      <c r="C21" s="56" t="s">
        <v>91</v>
      </c>
      <c r="D21" s="57">
        <v>966.5</v>
      </c>
      <c r="E21" s="57">
        <v>0</v>
      </c>
      <c r="F21" s="57">
        <v>0</v>
      </c>
      <c r="G21" s="58"/>
    </row>
    <row r="22" spans="1:7" ht="30.75" customHeight="1">
      <c r="A22" s="55" t="s">
        <v>124</v>
      </c>
      <c r="B22" s="56" t="s">
        <v>86</v>
      </c>
      <c r="C22" s="56" t="s">
        <v>123</v>
      </c>
      <c r="D22" s="57">
        <v>305.5</v>
      </c>
      <c r="E22" s="57">
        <v>0</v>
      </c>
      <c r="F22" s="57">
        <v>0</v>
      </c>
      <c r="G22" s="58"/>
    </row>
    <row r="23" spans="1:7" ht="31.5" customHeight="1">
      <c r="A23" s="51" t="s">
        <v>8</v>
      </c>
      <c r="B23" s="52" t="s">
        <v>92</v>
      </c>
      <c r="C23" s="52" t="s">
        <v>87</v>
      </c>
      <c r="D23" s="53">
        <f>+D24</f>
        <v>2976.3</v>
      </c>
      <c r="E23" s="53">
        <f>+E24</f>
        <v>1338.7</v>
      </c>
      <c r="F23" s="53">
        <f>+F24</f>
        <v>840</v>
      </c>
      <c r="G23" s="54"/>
    </row>
    <row r="24" spans="1:7" ht="19.5" customHeight="1">
      <c r="A24" s="55" t="s">
        <v>9</v>
      </c>
      <c r="B24" s="56" t="s">
        <v>92</v>
      </c>
      <c r="C24" s="56" t="s">
        <v>90</v>
      </c>
      <c r="D24" s="57">
        <v>2976.3</v>
      </c>
      <c r="E24" s="49">
        <v>1338.7</v>
      </c>
      <c r="F24" s="57">
        <v>840</v>
      </c>
      <c r="G24" s="58" t="s">
        <v>111</v>
      </c>
    </row>
    <row r="25" spans="1:7" ht="21" customHeight="1">
      <c r="A25" s="51" t="s">
        <v>138</v>
      </c>
      <c r="B25" s="52" t="s">
        <v>89</v>
      </c>
      <c r="C25" s="52" t="s">
        <v>87</v>
      </c>
      <c r="D25" s="60">
        <f>D26</f>
        <v>5.3</v>
      </c>
      <c r="E25" s="60">
        <f>E26</f>
        <v>5.3</v>
      </c>
      <c r="F25" s="60">
        <f>F26</f>
        <v>5.3</v>
      </c>
      <c r="G25" s="54"/>
    </row>
    <row r="26" spans="1:7" ht="26.25" customHeight="1">
      <c r="A26" s="55" t="s">
        <v>59</v>
      </c>
      <c r="B26" s="56" t="s">
        <v>89</v>
      </c>
      <c r="C26" s="56" t="s">
        <v>89</v>
      </c>
      <c r="D26" s="49">
        <v>5.3</v>
      </c>
      <c r="E26" s="49">
        <v>5.3</v>
      </c>
      <c r="F26" s="49">
        <v>5.3</v>
      </c>
      <c r="G26" s="58"/>
    </row>
    <row r="27" spans="1:7" ht="30" customHeight="1">
      <c r="A27" s="51" t="s">
        <v>154</v>
      </c>
      <c r="B27" s="52" t="s">
        <v>93</v>
      </c>
      <c r="C27" s="52" t="s">
        <v>87</v>
      </c>
      <c r="D27" s="60">
        <f>D28</f>
        <v>1779.4</v>
      </c>
      <c r="E27" s="60">
        <f>E28</f>
        <v>2036.6</v>
      </c>
      <c r="F27" s="60">
        <f>F28</f>
        <v>2036.6</v>
      </c>
      <c r="G27" s="54"/>
    </row>
    <row r="28" spans="1:7" ht="15.75">
      <c r="A28" s="55" t="s">
        <v>155</v>
      </c>
      <c r="B28" s="56" t="s">
        <v>93</v>
      </c>
      <c r="C28" s="56" t="s">
        <v>84</v>
      </c>
      <c r="D28" s="49">
        <v>1779.4</v>
      </c>
      <c r="E28" s="49">
        <v>2036.6</v>
      </c>
      <c r="F28" s="49">
        <v>2036.6</v>
      </c>
      <c r="G28" s="58"/>
    </row>
    <row r="29" spans="1:7" ht="27" customHeight="1">
      <c r="A29" s="51" t="s">
        <v>140</v>
      </c>
      <c r="B29" s="52">
        <v>10</v>
      </c>
      <c r="C29" s="52" t="s">
        <v>87</v>
      </c>
      <c r="D29" s="53">
        <f>D30+D31+D32</f>
        <v>960</v>
      </c>
      <c r="E29" s="91">
        <f>E30+E31+E32</f>
        <v>908.5</v>
      </c>
      <c r="F29" s="53">
        <f>F30+F31+F32</f>
        <v>908.5</v>
      </c>
      <c r="G29" s="54"/>
    </row>
    <row r="30" spans="1:7" ht="26.25" customHeight="1">
      <c r="A30" s="55" t="s">
        <v>10</v>
      </c>
      <c r="B30" s="56">
        <v>10</v>
      </c>
      <c r="C30" s="56" t="s">
        <v>84</v>
      </c>
      <c r="D30" s="49">
        <v>751.7</v>
      </c>
      <c r="E30" s="49">
        <v>750.2</v>
      </c>
      <c r="F30" s="49">
        <v>750.2</v>
      </c>
      <c r="G30" s="58"/>
    </row>
    <row r="31" spans="1:7" ht="26.25" customHeight="1">
      <c r="A31" s="55" t="s">
        <v>156</v>
      </c>
      <c r="B31" s="56">
        <v>10</v>
      </c>
      <c r="C31" s="56" t="s">
        <v>90</v>
      </c>
      <c r="D31" s="57">
        <v>158.3</v>
      </c>
      <c r="E31" s="57">
        <v>158.3</v>
      </c>
      <c r="F31" s="57">
        <v>158.3</v>
      </c>
      <c r="G31" s="58"/>
    </row>
    <row r="32" spans="1:7" ht="22.5" customHeight="1">
      <c r="A32" s="55" t="s">
        <v>157</v>
      </c>
      <c r="B32" s="56">
        <v>10</v>
      </c>
      <c r="C32" s="56" t="s">
        <v>88</v>
      </c>
      <c r="D32" s="57">
        <v>50</v>
      </c>
      <c r="E32" s="57">
        <v>0</v>
      </c>
      <c r="F32" s="57">
        <v>0</v>
      </c>
      <c r="G32" s="58"/>
    </row>
    <row r="33" spans="1:7" ht="21.75" customHeight="1">
      <c r="A33" s="51" t="s">
        <v>141</v>
      </c>
      <c r="B33" s="52">
        <v>11</v>
      </c>
      <c r="C33" s="52" t="s">
        <v>87</v>
      </c>
      <c r="D33" s="53">
        <f>D34</f>
        <v>15</v>
      </c>
      <c r="E33" s="53">
        <f>E34</f>
        <v>100</v>
      </c>
      <c r="F33" s="53">
        <f>F34</f>
        <v>100</v>
      </c>
      <c r="G33" s="54"/>
    </row>
    <row r="34" spans="1:7" ht="18" customHeight="1">
      <c r="A34" s="55" t="s">
        <v>158</v>
      </c>
      <c r="B34" s="56">
        <v>11</v>
      </c>
      <c r="C34" s="56" t="s">
        <v>84</v>
      </c>
      <c r="D34" s="57">
        <v>15</v>
      </c>
      <c r="E34" s="57">
        <v>100</v>
      </c>
      <c r="F34" s="57">
        <v>100</v>
      </c>
      <c r="G34" s="58" t="s">
        <v>111</v>
      </c>
    </row>
    <row r="35" spans="1:7" ht="21" customHeight="1">
      <c r="A35" s="51" t="s">
        <v>11</v>
      </c>
      <c r="B35" s="62"/>
      <c r="C35" s="62"/>
      <c r="D35" s="53">
        <f>D10+D16+D18+D20+D23+D25+D27+D29+D33</f>
        <v>12490.9</v>
      </c>
      <c r="E35" s="53">
        <f>E10+E16+E18+E20+E23+E25+E27+E29+E33</f>
        <v>7930</v>
      </c>
      <c r="F35" s="53">
        <f>F10+F16+F18+F20+F23+F25+F27+F29+F33</f>
        <v>7246</v>
      </c>
      <c r="G35" s="54"/>
    </row>
    <row r="36" spans="1:7" ht="21.75" customHeight="1">
      <c r="A36" s="51" t="s">
        <v>102</v>
      </c>
      <c r="B36" s="62"/>
      <c r="C36" s="62"/>
      <c r="D36" s="60"/>
      <c r="E36" s="60">
        <v>198.3</v>
      </c>
      <c r="F36" s="60">
        <v>387.2</v>
      </c>
      <c r="G36" s="54"/>
    </row>
    <row r="37" spans="1:7" ht="22.5" customHeight="1">
      <c r="A37" s="51" t="s">
        <v>12</v>
      </c>
      <c r="B37" s="62"/>
      <c r="C37" s="62"/>
      <c r="D37" s="53">
        <f>D35+D36</f>
        <v>12490.9</v>
      </c>
      <c r="E37" s="53">
        <f>E35+E36</f>
        <v>8128.3</v>
      </c>
      <c r="F37" s="53">
        <f>F35+F36</f>
        <v>7633.2</v>
      </c>
      <c r="G37" s="54"/>
    </row>
    <row r="38" spans="1:6" ht="15">
      <c r="A38" s="45"/>
      <c r="F38" t="s">
        <v>243</v>
      </c>
    </row>
  </sheetData>
  <sheetProtection/>
  <mergeCells count="8">
    <mergeCell ref="A1:F1"/>
    <mergeCell ref="A3:F3"/>
    <mergeCell ref="A4:F4"/>
    <mergeCell ref="A6:F6"/>
    <mergeCell ref="A7:A8"/>
    <mergeCell ref="B7:B8"/>
    <mergeCell ref="C7:C8"/>
    <mergeCell ref="D7:F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8"/>
  <sheetViews>
    <sheetView zoomScaleSheetLayoutView="100" zoomScalePageLayoutView="0" workbookViewId="0" topLeftCell="A118">
      <selection activeCell="D140" sqref="D140"/>
    </sheetView>
  </sheetViews>
  <sheetFormatPr defaultColWidth="9.140625" defaultRowHeight="15"/>
  <cols>
    <col min="1" max="1" width="42.00390625" style="3" customWidth="1"/>
    <col min="2" max="2" width="7.57421875" style="15" customWidth="1"/>
    <col min="3" max="3" width="7.8515625" style="15" customWidth="1"/>
    <col min="4" max="4" width="13.7109375" style="15" customWidth="1"/>
    <col min="5" max="5" width="5.8515625" style="15" customWidth="1"/>
    <col min="6" max="6" width="9.140625" style="16" customWidth="1"/>
    <col min="7" max="7" width="11.8515625" style="17" customWidth="1"/>
    <col min="8" max="8" width="12.57421875" style="17" customWidth="1"/>
    <col min="9" max="9" width="14.8515625" style="4" customWidth="1"/>
    <col min="10" max="10" width="15.00390625" style="2" customWidth="1"/>
    <col min="11" max="38" width="9.140625" style="2" customWidth="1"/>
    <col min="39" max="16384" width="9.140625" style="3" customWidth="1"/>
  </cols>
  <sheetData>
    <row r="1" spans="1:6" ht="70.5" customHeight="1">
      <c r="A1" s="162" t="s">
        <v>293</v>
      </c>
      <c r="B1" s="162"/>
      <c r="C1" s="162"/>
      <c r="D1" s="162"/>
      <c r="E1" s="162"/>
      <c r="F1" s="162"/>
    </row>
    <row r="3" spans="1:8" s="1" customFormat="1" ht="54.75" customHeight="1">
      <c r="A3" s="163" t="s">
        <v>237</v>
      </c>
      <c r="B3" s="163"/>
      <c r="C3" s="163"/>
      <c r="D3" s="163"/>
      <c r="E3" s="163"/>
      <c r="F3" s="163"/>
      <c r="G3" s="31"/>
      <c r="H3" s="30"/>
    </row>
    <row r="4" spans="2:7" s="1" customFormat="1" ht="15.75">
      <c r="B4" s="14"/>
      <c r="C4" s="173"/>
      <c r="D4" s="173"/>
      <c r="E4" s="173"/>
      <c r="F4" s="173"/>
      <c r="G4" s="32"/>
    </row>
    <row r="5" spans="1:7" s="1" customFormat="1" ht="72" customHeight="1">
      <c r="A5" s="164" t="s">
        <v>235</v>
      </c>
      <c r="B5" s="164"/>
      <c r="C5" s="164"/>
      <c r="D5" s="164"/>
      <c r="E5" s="164"/>
      <c r="F5" s="164"/>
      <c r="G5" s="32"/>
    </row>
    <row r="6" spans="6:38" ht="15">
      <c r="F6" s="85" t="s">
        <v>236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15" customHeight="1">
      <c r="A7" s="174" t="s">
        <v>2</v>
      </c>
      <c r="B7" s="174" t="s">
        <v>13</v>
      </c>
      <c r="C7" s="174" t="s">
        <v>14</v>
      </c>
      <c r="D7" s="174" t="s">
        <v>15</v>
      </c>
      <c r="E7" s="174" t="s">
        <v>16</v>
      </c>
      <c r="F7" s="63" t="s">
        <v>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15">
      <c r="A8" s="174"/>
      <c r="B8" s="174"/>
      <c r="C8" s="174"/>
      <c r="D8" s="174"/>
      <c r="E8" s="174"/>
      <c r="F8" s="23" t="s">
        <v>82</v>
      </c>
      <c r="I8" s="1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28.5">
      <c r="A10" s="13" t="s">
        <v>3</v>
      </c>
      <c r="B10" s="12" t="s">
        <v>84</v>
      </c>
      <c r="C10" s="12" t="s">
        <v>87</v>
      </c>
      <c r="D10" s="6"/>
      <c r="E10" s="6"/>
      <c r="F10" s="7">
        <f>F11+F18+F39+F45+F49</f>
        <v>5327.4</v>
      </c>
      <c r="H10" s="2"/>
      <c r="I10" s="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9" s="44" customFormat="1" ht="45">
      <c r="A11" s="5" t="s">
        <v>4</v>
      </c>
      <c r="B11" s="9" t="s">
        <v>84</v>
      </c>
      <c r="C11" s="9" t="s">
        <v>85</v>
      </c>
      <c r="D11" s="38"/>
      <c r="E11" s="38"/>
      <c r="F11" s="8">
        <f>F13+F16</f>
        <v>786</v>
      </c>
      <c r="G11" s="42"/>
      <c r="H11" s="43"/>
      <c r="I11" s="43"/>
    </row>
    <row r="12" spans="1:38" ht="60">
      <c r="A12" s="5" t="s">
        <v>106</v>
      </c>
      <c r="B12" s="9" t="s">
        <v>84</v>
      </c>
      <c r="C12" s="9" t="s">
        <v>85</v>
      </c>
      <c r="D12" s="36" t="s">
        <v>107</v>
      </c>
      <c r="E12" s="6"/>
      <c r="F12" s="8">
        <f>SUM(F13)</f>
        <v>637.9</v>
      </c>
      <c r="G12" s="33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60">
      <c r="A13" s="5" t="s">
        <v>108</v>
      </c>
      <c r="B13" s="9" t="s">
        <v>84</v>
      </c>
      <c r="C13" s="9" t="s">
        <v>85</v>
      </c>
      <c r="D13" s="36" t="s">
        <v>109</v>
      </c>
      <c r="E13" s="23"/>
      <c r="F13" s="8">
        <f>F14</f>
        <v>637.9</v>
      </c>
      <c r="H13" s="2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30">
      <c r="A14" s="5" t="s">
        <v>19</v>
      </c>
      <c r="B14" s="9" t="s">
        <v>84</v>
      </c>
      <c r="C14" s="9" t="s">
        <v>85</v>
      </c>
      <c r="D14" s="36" t="s">
        <v>110</v>
      </c>
      <c r="E14" s="23"/>
      <c r="F14" s="8">
        <f>F15</f>
        <v>637.9</v>
      </c>
      <c r="H14" s="2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30">
      <c r="A15" s="5" t="s">
        <v>160</v>
      </c>
      <c r="B15" s="9" t="s">
        <v>84</v>
      </c>
      <c r="C15" s="9" t="s">
        <v>85</v>
      </c>
      <c r="D15" s="36" t="s">
        <v>110</v>
      </c>
      <c r="E15" s="23">
        <v>120</v>
      </c>
      <c r="F15" s="8">
        <v>637.9</v>
      </c>
      <c r="H15" s="2"/>
      <c r="I15" s="2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75">
      <c r="A16" s="5" t="s">
        <v>105</v>
      </c>
      <c r="B16" s="9" t="s">
        <v>84</v>
      </c>
      <c r="C16" s="9" t="s">
        <v>85</v>
      </c>
      <c r="D16" s="102" t="s">
        <v>112</v>
      </c>
      <c r="E16" s="102"/>
      <c r="F16" s="8">
        <f>SUM(F17)</f>
        <v>148.1</v>
      </c>
      <c r="G16" s="17" t="s">
        <v>111</v>
      </c>
      <c r="H16" s="2"/>
      <c r="I16" s="2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33.75" customHeight="1">
      <c r="A17" s="5" t="s">
        <v>160</v>
      </c>
      <c r="B17" s="9" t="s">
        <v>84</v>
      </c>
      <c r="C17" s="9" t="s">
        <v>85</v>
      </c>
      <c r="D17" s="102" t="s">
        <v>112</v>
      </c>
      <c r="E17" s="102">
        <v>120</v>
      </c>
      <c r="F17" s="8">
        <v>148.1</v>
      </c>
      <c r="H17" s="2"/>
      <c r="I17" s="2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44" customFormat="1" ht="94.5">
      <c r="A18" s="41" t="s">
        <v>5</v>
      </c>
      <c r="B18" s="9" t="s">
        <v>84</v>
      </c>
      <c r="C18" s="9" t="s">
        <v>86</v>
      </c>
      <c r="D18" s="38"/>
      <c r="E18" s="38"/>
      <c r="F18" s="8">
        <f>F19</f>
        <v>4475.9</v>
      </c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</row>
    <row r="19" spans="1:9" ht="60">
      <c r="A19" s="5" t="s">
        <v>106</v>
      </c>
      <c r="B19" s="9" t="s">
        <v>84</v>
      </c>
      <c r="C19" s="9" t="s">
        <v>86</v>
      </c>
      <c r="D19" s="36" t="s">
        <v>107</v>
      </c>
      <c r="E19" s="23"/>
      <c r="F19" s="8">
        <f>SUM(F20)</f>
        <v>4475.9</v>
      </c>
      <c r="H19" s="2"/>
      <c r="I19" s="2"/>
    </row>
    <row r="20" spans="1:9" ht="66.75" customHeight="1">
      <c r="A20" s="5" t="s">
        <v>108</v>
      </c>
      <c r="B20" s="9" t="s">
        <v>84</v>
      </c>
      <c r="C20" s="9" t="s">
        <v>86</v>
      </c>
      <c r="D20" s="36" t="s">
        <v>109</v>
      </c>
      <c r="E20" s="23"/>
      <c r="F20" s="8">
        <f>SUM(F21+F26+F28+F30)</f>
        <v>4475.9</v>
      </c>
      <c r="H20" s="2"/>
      <c r="I20" s="2"/>
    </row>
    <row r="21" spans="1:9" ht="30">
      <c r="A21" s="5" t="s">
        <v>19</v>
      </c>
      <c r="B21" s="9" t="s">
        <v>84</v>
      </c>
      <c r="C21" s="9" t="s">
        <v>86</v>
      </c>
      <c r="D21" s="36" t="s">
        <v>110</v>
      </c>
      <c r="E21" s="36" t="s">
        <v>111</v>
      </c>
      <c r="F21" s="8">
        <f>SUM(F25+F23+F22+F24)</f>
        <v>3717.6</v>
      </c>
      <c r="G21" s="3"/>
      <c r="H21" s="2"/>
      <c r="I21" s="28"/>
    </row>
    <row r="22" spans="1:9" ht="30">
      <c r="A22" s="5" t="s">
        <v>160</v>
      </c>
      <c r="B22" s="9" t="s">
        <v>84</v>
      </c>
      <c r="C22" s="9" t="s">
        <v>86</v>
      </c>
      <c r="D22" s="36" t="s">
        <v>110</v>
      </c>
      <c r="E22" s="36">
        <v>120</v>
      </c>
      <c r="F22" s="8">
        <v>2020.2</v>
      </c>
      <c r="H22" s="2"/>
      <c r="I22" s="28"/>
    </row>
    <row r="23" spans="1:9" ht="30">
      <c r="A23" s="10" t="s">
        <v>21</v>
      </c>
      <c r="B23" s="9" t="s">
        <v>84</v>
      </c>
      <c r="C23" s="9" t="s">
        <v>86</v>
      </c>
      <c r="D23" s="36" t="s">
        <v>110</v>
      </c>
      <c r="E23" s="23">
        <v>240</v>
      </c>
      <c r="F23" s="8">
        <v>1478.1</v>
      </c>
      <c r="G23" s="17" t="s">
        <v>111</v>
      </c>
      <c r="H23" s="24"/>
      <c r="I23" s="24"/>
    </row>
    <row r="24" spans="1:9" ht="15">
      <c r="A24" s="10" t="s">
        <v>282</v>
      </c>
      <c r="B24" s="9" t="s">
        <v>84</v>
      </c>
      <c r="C24" s="9" t="s">
        <v>86</v>
      </c>
      <c r="D24" s="102" t="s">
        <v>110</v>
      </c>
      <c r="E24" s="102">
        <v>830</v>
      </c>
      <c r="F24" s="8">
        <v>175</v>
      </c>
      <c r="G24" s="17" t="s">
        <v>111</v>
      </c>
      <c r="H24" s="24"/>
      <c r="I24" s="24"/>
    </row>
    <row r="25" spans="1:9" ht="15">
      <c r="A25" s="5" t="s">
        <v>22</v>
      </c>
      <c r="B25" s="9" t="s">
        <v>84</v>
      </c>
      <c r="C25" s="9" t="s">
        <v>86</v>
      </c>
      <c r="D25" s="36" t="s">
        <v>110</v>
      </c>
      <c r="E25" s="23">
        <v>850</v>
      </c>
      <c r="F25" s="8">
        <v>44.3</v>
      </c>
      <c r="G25" s="17" t="s">
        <v>111</v>
      </c>
      <c r="H25" s="2"/>
      <c r="I25" s="28"/>
    </row>
    <row r="26" spans="1:9" ht="63" customHeight="1">
      <c r="A26" s="5" t="s">
        <v>105</v>
      </c>
      <c r="B26" s="9" t="s">
        <v>84</v>
      </c>
      <c r="C26" s="9" t="s">
        <v>86</v>
      </c>
      <c r="D26" s="36" t="s">
        <v>112</v>
      </c>
      <c r="E26" s="36"/>
      <c r="F26" s="8">
        <f>F27</f>
        <v>368.6</v>
      </c>
      <c r="H26" s="2"/>
      <c r="I26" s="28"/>
    </row>
    <row r="27" spans="1:9" ht="38.25" customHeight="1">
      <c r="A27" s="5" t="s">
        <v>160</v>
      </c>
      <c r="B27" s="9" t="s">
        <v>84</v>
      </c>
      <c r="C27" s="9" t="s">
        <v>86</v>
      </c>
      <c r="D27" s="36" t="s">
        <v>112</v>
      </c>
      <c r="E27" s="36">
        <v>120</v>
      </c>
      <c r="F27" s="8">
        <v>368.6</v>
      </c>
      <c r="H27" s="2"/>
      <c r="I27" s="28"/>
    </row>
    <row r="28" spans="1:9" ht="137.25" customHeight="1">
      <c r="A28" s="11" t="s">
        <v>97</v>
      </c>
      <c r="B28" s="9" t="s">
        <v>84</v>
      </c>
      <c r="C28" s="9" t="s">
        <v>86</v>
      </c>
      <c r="D28" s="36" t="s">
        <v>113</v>
      </c>
      <c r="E28" s="23"/>
      <c r="F28" s="8">
        <f>F29</f>
        <v>2</v>
      </c>
      <c r="H28" s="2"/>
      <c r="I28" s="2"/>
    </row>
    <row r="29" spans="1:10" ht="30">
      <c r="A29" s="10" t="s">
        <v>23</v>
      </c>
      <c r="B29" s="9" t="s">
        <v>84</v>
      </c>
      <c r="C29" s="9" t="s">
        <v>86</v>
      </c>
      <c r="D29" s="36" t="s">
        <v>113</v>
      </c>
      <c r="E29" s="23">
        <v>240</v>
      </c>
      <c r="F29" s="8">
        <v>2</v>
      </c>
      <c r="H29" s="2"/>
      <c r="I29" s="28"/>
      <c r="J29" s="24"/>
    </row>
    <row r="30" spans="1:9" ht="15">
      <c r="A30" s="10" t="s">
        <v>27</v>
      </c>
      <c r="B30" s="9" t="s">
        <v>84</v>
      </c>
      <c r="C30" s="9" t="s">
        <v>86</v>
      </c>
      <c r="D30" s="36" t="s">
        <v>114</v>
      </c>
      <c r="E30" s="23"/>
      <c r="F30" s="8">
        <f>F31+F35+F37+F33</f>
        <v>387.7</v>
      </c>
      <c r="H30" s="2"/>
      <c r="I30" s="2"/>
    </row>
    <row r="31" spans="1:9" ht="45">
      <c r="A31" s="10" t="s">
        <v>24</v>
      </c>
      <c r="B31" s="9" t="s">
        <v>84</v>
      </c>
      <c r="C31" s="9" t="s">
        <v>86</v>
      </c>
      <c r="D31" s="36" t="s">
        <v>115</v>
      </c>
      <c r="E31" s="23"/>
      <c r="F31" s="8">
        <f>F32</f>
        <v>38.1</v>
      </c>
      <c r="H31" s="2"/>
      <c r="I31" s="2"/>
    </row>
    <row r="32" spans="1:9" ht="15">
      <c r="A32" s="10" t="s">
        <v>1</v>
      </c>
      <c r="B32" s="9" t="s">
        <v>84</v>
      </c>
      <c r="C32" s="9" t="s">
        <v>86</v>
      </c>
      <c r="D32" s="36" t="s">
        <v>115</v>
      </c>
      <c r="E32" s="23">
        <v>540</v>
      </c>
      <c r="F32" s="8">
        <v>38.1</v>
      </c>
      <c r="H32" s="2"/>
      <c r="I32" s="28"/>
    </row>
    <row r="33" spans="1:9" ht="75">
      <c r="A33" s="10" t="s">
        <v>116</v>
      </c>
      <c r="B33" s="9" t="s">
        <v>84</v>
      </c>
      <c r="C33" s="9" t="s">
        <v>86</v>
      </c>
      <c r="D33" s="36" t="s">
        <v>117</v>
      </c>
      <c r="E33" s="36"/>
      <c r="F33" s="8">
        <f>SUM(F34)</f>
        <v>85</v>
      </c>
      <c r="H33" s="2"/>
      <c r="I33" s="28"/>
    </row>
    <row r="34" spans="1:9" ht="15">
      <c r="A34" s="10" t="s">
        <v>1</v>
      </c>
      <c r="B34" s="9" t="s">
        <v>84</v>
      </c>
      <c r="C34" s="9" t="s">
        <v>86</v>
      </c>
      <c r="D34" s="36" t="s">
        <v>117</v>
      </c>
      <c r="E34" s="36">
        <v>540</v>
      </c>
      <c r="F34" s="8">
        <v>85</v>
      </c>
      <c r="H34" s="2"/>
      <c r="I34" s="28"/>
    </row>
    <row r="35" spans="1:9" ht="75">
      <c r="A35" s="5" t="s">
        <v>25</v>
      </c>
      <c r="B35" s="9" t="s">
        <v>84</v>
      </c>
      <c r="C35" s="9" t="s">
        <v>86</v>
      </c>
      <c r="D35" s="36" t="s">
        <v>118</v>
      </c>
      <c r="E35" s="23"/>
      <c r="F35" s="8">
        <f>F36</f>
        <v>222.4</v>
      </c>
      <c r="H35" s="2"/>
      <c r="I35" s="2"/>
    </row>
    <row r="36" spans="1:9" ht="15">
      <c r="A36" s="10" t="s">
        <v>1</v>
      </c>
      <c r="B36" s="9" t="s">
        <v>84</v>
      </c>
      <c r="C36" s="9" t="s">
        <v>86</v>
      </c>
      <c r="D36" s="36" t="s">
        <v>118</v>
      </c>
      <c r="E36" s="23">
        <v>540</v>
      </c>
      <c r="F36" s="8">
        <v>222.4</v>
      </c>
      <c r="H36" s="2"/>
      <c r="I36" s="2"/>
    </row>
    <row r="37" spans="1:9" ht="75">
      <c r="A37" s="39" t="s">
        <v>101</v>
      </c>
      <c r="B37" s="9" t="s">
        <v>84</v>
      </c>
      <c r="C37" s="9" t="s">
        <v>86</v>
      </c>
      <c r="D37" s="38" t="s">
        <v>119</v>
      </c>
      <c r="E37" s="23"/>
      <c r="F37" s="8">
        <f>F38</f>
        <v>42.2</v>
      </c>
      <c r="H37" s="2"/>
      <c r="I37" s="2"/>
    </row>
    <row r="38" spans="1:9" ht="15">
      <c r="A38" s="10" t="s">
        <v>1</v>
      </c>
      <c r="B38" s="9" t="s">
        <v>84</v>
      </c>
      <c r="C38" s="9" t="s">
        <v>86</v>
      </c>
      <c r="D38" s="38" t="s">
        <v>119</v>
      </c>
      <c r="E38" s="23">
        <v>540</v>
      </c>
      <c r="F38" s="8">
        <v>42.2</v>
      </c>
      <c r="H38" s="2"/>
      <c r="I38" s="2"/>
    </row>
    <row r="39" spans="1:38" s="44" customFormat="1" ht="69" customHeight="1">
      <c r="A39" s="41" t="s">
        <v>26</v>
      </c>
      <c r="B39" s="9" t="s">
        <v>84</v>
      </c>
      <c r="C39" s="9" t="s">
        <v>88</v>
      </c>
      <c r="D39" s="38"/>
      <c r="E39" s="38"/>
      <c r="F39" s="8">
        <f>F40</f>
        <v>52</v>
      </c>
      <c r="G39" s="42"/>
      <c r="H39" s="43"/>
      <c r="I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9" ht="60">
      <c r="A40" s="10" t="s">
        <v>106</v>
      </c>
      <c r="B40" s="9" t="s">
        <v>84</v>
      </c>
      <c r="C40" s="9" t="s">
        <v>88</v>
      </c>
      <c r="D40" s="38" t="s">
        <v>107</v>
      </c>
      <c r="E40" s="23"/>
      <c r="F40" s="8">
        <f>F41</f>
        <v>52</v>
      </c>
      <c r="H40" s="2"/>
      <c r="I40" s="2"/>
    </row>
    <row r="41" spans="1:9" ht="60">
      <c r="A41" s="10" t="s">
        <v>108</v>
      </c>
      <c r="B41" s="9" t="s">
        <v>84</v>
      </c>
      <c r="C41" s="9" t="s">
        <v>88</v>
      </c>
      <c r="D41" s="38" t="s">
        <v>109</v>
      </c>
      <c r="E41" s="38"/>
      <c r="F41" s="8">
        <f>SUM(F42)</f>
        <v>52</v>
      </c>
      <c r="H41" s="2"/>
      <c r="I41" s="2"/>
    </row>
    <row r="42" spans="1:9" ht="15">
      <c r="A42" s="10" t="s">
        <v>27</v>
      </c>
      <c r="B42" s="9" t="s">
        <v>84</v>
      </c>
      <c r="C42" s="9" t="s">
        <v>88</v>
      </c>
      <c r="D42" s="38" t="s">
        <v>114</v>
      </c>
      <c r="E42" s="23"/>
      <c r="F42" s="8">
        <f>F43</f>
        <v>52</v>
      </c>
      <c r="H42" s="2"/>
      <c r="I42" s="2"/>
    </row>
    <row r="43" spans="1:9" ht="45">
      <c r="A43" s="10" t="s">
        <v>28</v>
      </c>
      <c r="B43" s="9" t="s">
        <v>84</v>
      </c>
      <c r="C43" s="9" t="s">
        <v>88</v>
      </c>
      <c r="D43" s="38" t="s">
        <v>120</v>
      </c>
      <c r="E43" s="23"/>
      <c r="F43" s="8">
        <f>F44</f>
        <v>52</v>
      </c>
      <c r="H43" s="2"/>
      <c r="I43" s="2"/>
    </row>
    <row r="44" spans="1:9" ht="15">
      <c r="A44" s="5" t="s">
        <v>1</v>
      </c>
      <c r="B44" s="9" t="s">
        <v>84</v>
      </c>
      <c r="C44" s="9" t="s">
        <v>88</v>
      </c>
      <c r="D44" s="38" t="s">
        <v>121</v>
      </c>
      <c r="E44" s="23">
        <v>540</v>
      </c>
      <c r="F44" s="8">
        <v>52</v>
      </c>
      <c r="H44" s="2"/>
      <c r="I44" s="2"/>
    </row>
    <row r="45" spans="1:38" s="21" customFormat="1" ht="15">
      <c r="A45" s="5" t="s">
        <v>6</v>
      </c>
      <c r="B45" s="9" t="s">
        <v>84</v>
      </c>
      <c r="C45" s="9">
        <v>11</v>
      </c>
      <c r="D45" s="38"/>
      <c r="E45" s="38"/>
      <c r="F45" s="8">
        <f>F46</f>
        <v>8.5</v>
      </c>
      <c r="G45" s="33"/>
      <c r="H45" s="20"/>
      <c r="I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9" ht="15">
      <c r="A46" s="5" t="s">
        <v>6</v>
      </c>
      <c r="B46" s="9" t="s">
        <v>84</v>
      </c>
      <c r="C46" s="9">
        <v>11</v>
      </c>
      <c r="D46" s="23" t="s">
        <v>29</v>
      </c>
      <c r="E46" s="23"/>
      <c r="F46" s="8">
        <f>F47</f>
        <v>8.5</v>
      </c>
      <c r="H46" s="2"/>
      <c r="I46" s="2"/>
    </row>
    <row r="47" spans="1:9" ht="15">
      <c r="A47" s="5" t="s">
        <v>30</v>
      </c>
      <c r="B47" s="9" t="s">
        <v>84</v>
      </c>
      <c r="C47" s="9">
        <v>11</v>
      </c>
      <c r="D47" s="23" t="s">
        <v>31</v>
      </c>
      <c r="E47" s="23"/>
      <c r="F47" s="8">
        <f>F48</f>
        <v>8.5</v>
      </c>
      <c r="H47" s="2"/>
      <c r="I47" s="2"/>
    </row>
    <row r="48" spans="1:9" ht="15">
      <c r="A48" s="10" t="s">
        <v>32</v>
      </c>
      <c r="B48" s="9" t="s">
        <v>84</v>
      </c>
      <c r="C48" s="9">
        <v>11</v>
      </c>
      <c r="D48" s="23" t="s">
        <v>31</v>
      </c>
      <c r="E48" s="23">
        <v>870</v>
      </c>
      <c r="F48" s="8">
        <v>8.5</v>
      </c>
      <c r="H48" s="2"/>
      <c r="I48" s="28"/>
    </row>
    <row r="49" spans="1:9" ht="15">
      <c r="A49" s="10" t="s">
        <v>277</v>
      </c>
      <c r="B49" s="9" t="s">
        <v>84</v>
      </c>
      <c r="C49" s="9" t="s">
        <v>274</v>
      </c>
      <c r="D49" s="97"/>
      <c r="E49" s="97"/>
      <c r="F49" s="8">
        <v>5</v>
      </c>
      <c r="H49" s="2"/>
      <c r="I49" s="28"/>
    </row>
    <row r="50" spans="1:9" ht="45">
      <c r="A50" s="10" t="s">
        <v>279</v>
      </c>
      <c r="B50" s="9" t="s">
        <v>84</v>
      </c>
      <c r="C50" s="9" t="s">
        <v>274</v>
      </c>
      <c r="D50" s="97" t="s">
        <v>278</v>
      </c>
      <c r="E50" s="97"/>
      <c r="F50" s="8">
        <v>5</v>
      </c>
      <c r="H50" s="2"/>
      <c r="I50" s="28"/>
    </row>
    <row r="51" spans="1:9" ht="75">
      <c r="A51" s="10" t="s">
        <v>272</v>
      </c>
      <c r="B51" s="9" t="s">
        <v>84</v>
      </c>
      <c r="C51" s="9" t="s">
        <v>274</v>
      </c>
      <c r="D51" s="97" t="s">
        <v>280</v>
      </c>
      <c r="E51" s="97"/>
      <c r="F51" s="8">
        <f>SUM(F52)</f>
        <v>5</v>
      </c>
      <c r="H51" s="2"/>
      <c r="I51" s="28"/>
    </row>
    <row r="52" spans="1:9" ht="30">
      <c r="A52" s="10" t="s">
        <v>160</v>
      </c>
      <c r="B52" s="9" t="s">
        <v>84</v>
      </c>
      <c r="C52" s="9" t="s">
        <v>274</v>
      </c>
      <c r="D52" s="97" t="s">
        <v>280</v>
      </c>
      <c r="E52" s="97">
        <v>120</v>
      </c>
      <c r="F52" s="8">
        <v>5</v>
      </c>
      <c r="G52" s="17" t="s">
        <v>111</v>
      </c>
      <c r="H52" s="2"/>
      <c r="I52" s="28"/>
    </row>
    <row r="53" spans="1:9" ht="15">
      <c r="A53" s="13" t="s">
        <v>33</v>
      </c>
      <c r="B53" s="12" t="s">
        <v>85</v>
      </c>
      <c r="C53" s="12" t="s">
        <v>87</v>
      </c>
      <c r="D53" s="6"/>
      <c r="E53" s="6"/>
      <c r="F53" s="6">
        <f>F54</f>
        <v>93.5</v>
      </c>
      <c r="H53" s="2"/>
      <c r="I53" s="2"/>
    </row>
    <row r="54" spans="1:9" ht="30">
      <c r="A54" s="5" t="s">
        <v>7</v>
      </c>
      <c r="B54" s="9" t="s">
        <v>85</v>
      </c>
      <c r="C54" s="9" t="s">
        <v>90</v>
      </c>
      <c r="D54" s="23"/>
      <c r="E54" s="23"/>
      <c r="F54" s="23">
        <f>F55</f>
        <v>93.5</v>
      </c>
      <c r="H54" s="2"/>
      <c r="I54" s="2"/>
    </row>
    <row r="55" spans="1:9" ht="30">
      <c r="A55" s="10" t="s">
        <v>17</v>
      </c>
      <c r="B55" s="9" t="s">
        <v>85</v>
      </c>
      <c r="C55" s="9" t="s">
        <v>90</v>
      </c>
      <c r="D55" s="23" t="s">
        <v>18</v>
      </c>
      <c r="E55" s="23"/>
      <c r="F55" s="23">
        <f>F56</f>
        <v>93.5</v>
      </c>
      <c r="H55" s="2"/>
      <c r="I55" s="2"/>
    </row>
    <row r="56" spans="1:38" ht="45">
      <c r="A56" s="10" t="s">
        <v>34</v>
      </c>
      <c r="B56" s="9" t="s">
        <v>85</v>
      </c>
      <c r="C56" s="9" t="s">
        <v>90</v>
      </c>
      <c r="D56" s="23" t="s">
        <v>35</v>
      </c>
      <c r="E56" s="23"/>
      <c r="F56" s="23">
        <f>F57</f>
        <v>93.5</v>
      </c>
      <c r="H56" s="2"/>
      <c r="I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30">
      <c r="A57" s="5" t="s">
        <v>20</v>
      </c>
      <c r="B57" s="9" t="s">
        <v>85</v>
      </c>
      <c r="C57" s="9" t="s">
        <v>90</v>
      </c>
      <c r="D57" s="23" t="s">
        <v>35</v>
      </c>
      <c r="E57" s="23">
        <v>120</v>
      </c>
      <c r="F57" s="23">
        <v>93.5</v>
      </c>
      <c r="H57" s="2"/>
      <c r="I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42.75">
      <c r="A58" s="26" t="s">
        <v>36</v>
      </c>
      <c r="B58" s="12" t="s">
        <v>90</v>
      </c>
      <c r="C58" s="12" t="s">
        <v>87</v>
      </c>
      <c r="D58" s="6"/>
      <c r="E58" s="6"/>
      <c r="F58" s="7">
        <f>F59</f>
        <v>62</v>
      </c>
      <c r="H58" s="2"/>
      <c r="I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5">
      <c r="A59" s="5" t="s">
        <v>37</v>
      </c>
      <c r="B59" s="9" t="s">
        <v>90</v>
      </c>
      <c r="C59" s="9">
        <v>10</v>
      </c>
      <c r="D59" s="23"/>
      <c r="E59" s="23"/>
      <c r="F59" s="8">
        <f>F60</f>
        <v>62</v>
      </c>
      <c r="H59" s="2"/>
      <c r="I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30">
      <c r="A60" s="10" t="s">
        <v>38</v>
      </c>
      <c r="B60" s="9" t="s">
        <v>90</v>
      </c>
      <c r="C60" s="9">
        <v>10</v>
      </c>
      <c r="D60" s="23" t="s">
        <v>39</v>
      </c>
      <c r="E60" s="23"/>
      <c r="F60" s="8">
        <f>F61</f>
        <v>62</v>
      </c>
      <c r="H60" s="2"/>
      <c r="I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5">
      <c r="A61" s="5" t="s">
        <v>37</v>
      </c>
      <c r="B61" s="9" t="s">
        <v>90</v>
      </c>
      <c r="C61" s="9">
        <v>10</v>
      </c>
      <c r="D61" s="23" t="s">
        <v>40</v>
      </c>
      <c r="E61" s="23"/>
      <c r="F61" s="8">
        <f>F62</f>
        <v>62</v>
      </c>
      <c r="H61" s="2"/>
      <c r="I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30">
      <c r="A62" s="10" t="s">
        <v>21</v>
      </c>
      <c r="B62" s="9" t="s">
        <v>90</v>
      </c>
      <c r="C62" s="9">
        <v>10</v>
      </c>
      <c r="D62" s="23" t="s">
        <v>40</v>
      </c>
      <c r="E62" s="23">
        <v>240</v>
      </c>
      <c r="F62" s="8">
        <v>62</v>
      </c>
      <c r="H62" s="2"/>
      <c r="I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5">
      <c r="A63" s="13" t="s">
        <v>41</v>
      </c>
      <c r="B63" s="12" t="s">
        <v>86</v>
      </c>
      <c r="C63" s="12" t="s">
        <v>87</v>
      </c>
      <c r="D63" s="6"/>
      <c r="E63" s="6"/>
      <c r="F63" s="7">
        <f>F64+F68</f>
        <v>1272</v>
      </c>
      <c r="H63" s="2"/>
      <c r="I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5">
      <c r="A64" s="5" t="s">
        <v>122</v>
      </c>
      <c r="B64" s="9" t="s">
        <v>86</v>
      </c>
      <c r="C64" s="9" t="s">
        <v>91</v>
      </c>
      <c r="D64" s="23"/>
      <c r="E64" s="23"/>
      <c r="F64" s="23">
        <f>F65</f>
        <v>966.5</v>
      </c>
      <c r="H64" s="2"/>
      <c r="I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5">
      <c r="A65" s="5" t="s">
        <v>103</v>
      </c>
      <c r="B65" s="9" t="s">
        <v>86</v>
      </c>
      <c r="C65" s="9" t="s">
        <v>91</v>
      </c>
      <c r="D65" s="23" t="s">
        <v>42</v>
      </c>
      <c r="E65" s="23"/>
      <c r="F65" s="23">
        <f>F66</f>
        <v>966.5</v>
      </c>
      <c r="H65" s="2"/>
      <c r="I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89.25" customHeight="1">
      <c r="A66" s="10" t="s">
        <v>104</v>
      </c>
      <c r="B66" s="9" t="s">
        <v>86</v>
      </c>
      <c r="C66" s="9" t="s">
        <v>91</v>
      </c>
      <c r="D66" s="23" t="s">
        <v>43</v>
      </c>
      <c r="E66" s="23"/>
      <c r="F66" s="23">
        <f>F67</f>
        <v>966.5</v>
      </c>
      <c r="H66" s="2"/>
      <c r="I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30">
      <c r="A67" s="10" t="s">
        <v>21</v>
      </c>
      <c r="B67" s="9" t="s">
        <v>86</v>
      </c>
      <c r="C67" s="9" t="s">
        <v>91</v>
      </c>
      <c r="D67" s="23" t="s">
        <v>43</v>
      </c>
      <c r="E67" s="23">
        <v>240</v>
      </c>
      <c r="F67" s="23">
        <v>966.5</v>
      </c>
      <c r="H67" s="2"/>
      <c r="I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30">
      <c r="A68" s="10" t="s">
        <v>124</v>
      </c>
      <c r="B68" s="9" t="s">
        <v>86</v>
      </c>
      <c r="C68" s="9" t="s">
        <v>123</v>
      </c>
      <c r="D68" s="38" t="s">
        <v>111</v>
      </c>
      <c r="E68" s="38"/>
      <c r="F68" s="8">
        <f>SUM(F69)</f>
        <v>305.5</v>
      </c>
      <c r="H68" s="2"/>
      <c r="I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45">
      <c r="A69" s="10" t="s">
        <v>125</v>
      </c>
      <c r="B69" s="9" t="s">
        <v>86</v>
      </c>
      <c r="C69" s="9" t="s">
        <v>123</v>
      </c>
      <c r="D69" s="38" t="s">
        <v>126</v>
      </c>
      <c r="E69" s="38"/>
      <c r="F69" s="8">
        <f>SUM(+F70)</f>
        <v>305.5</v>
      </c>
      <c r="H69" s="2"/>
      <c r="I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48.75" customHeight="1">
      <c r="A70" s="10" t="s">
        <v>288</v>
      </c>
      <c r="B70" s="9" t="s">
        <v>86</v>
      </c>
      <c r="C70" s="9" t="s">
        <v>123</v>
      </c>
      <c r="D70" s="38" t="s">
        <v>127</v>
      </c>
      <c r="E70" s="38"/>
      <c r="F70" s="8">
        <f>SUM(F71)</f>
        <v>305.5</v>
      </c>
      <c r="H70" s="2"/>
      <c r="I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30">
      <c r="A71" s="10" t="s">
        <v>21</v>
      </c>
      <c r="B71" s="9" t="s">
        <v>86</v>
      </c>
      <c r="C71" s="9" t="s">
        <v>123</v>
      </c>
      <c r="D71" s="38" t="s">
        <v>127</v>
      </c>
      <c r="E71" s="38">
        <v>240</v>
      </c>
      <c r="F71" s="8">
        <v>305.5</v>
      </c>
      <c r="H71" s="2"/>
      <c r="I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9" ht="28.5">
      <c r="A72" s="13" t="s">
        <v>8</v>
      </c>
      <c r="B72" s="12" t="s">
        <v>92</v>
      </c>
      <c r="C72" s="12" t="s">
        <v>87</v>
      </c>
      <c r="D72" s="6"/>
      <c r="E72" s="6"/>
      <c r="F72" s="7">
        <f>+F73</f>
        <v>2976.3</v>
      </c>
      <c r="H72" s="2"/>
      <c r="I72" s="2"/>
    </row>
    <row r="73" spans="1:9" ht="15">
      <c r="A73" s="5" t="s">
        <v>9</v>
      </c>
      <c r="B73" s="9" t="s">
        <v>92</v>
      </c>
      <c r="C73" s="9" t="s">
        <v>90</v>
      </c>
      <c r="D73" s="38"/>
      <c r="E73" s="38"/>
      <c r="F73" s="8">
        <f>F74</f>
        <v>2976.3</v>
      </c>
      <c r="H73" s="2"/>
      <c r="I73" s="2"/>
    </row>
    <row r="74" spans="1:9" ht="45">
      <c r="A74" s="5" t="s">
        <v>161</v>
      </c>
      <c r="B74" s="9" t="s">
        <v>92</v>
      </c>
      <c r="C74" s="9" t="s">
        <v>90</v>
      </c>
      <c r="D74" s="38" t="s">
        <v>44</v>
      </c>
      <c r="E74" s="38"/>
      <c r="F74" s="8">
        <f>F75+F81+F84</f>
        <v>2976.3</v>
      </c>
      <c r="H74" s="2"/>
      <c r="I74" s="2"/>
    </row>
    <row r="75" spans="1:9" ht="30">
      <c r="A75" s="5" t="s">
        <v>45</v>
      </c>
      <c r="B75" s="9" t="s">
        <v>92</v>
      </c>
      <c r="C75" s="9" t="s">
        <v>90</v>
      </c>
      <c r="D75" s="23" t="s">
        <v>46</v>
      </c>
      <c r="E75" s="23"/>
      <c r="F75" s="8">
        <f>F76+F79</f>
        <v>1076.5</v>
      </c>
      <c r="H75" s="2"/>
      <c r="I75" s="2"/>
    </row>
    <row r="76" spans="1:9" ht="15">
      <c r="A76" s="5" t="s">
        <v>47</v>
      </c>
      <c r="B76" s="9" t="s">
        <v>92</v>
      </c>
      <c r="C76" s="9" t="s">
        <v>90</v>
      </c>
      <c r="D76" s="23" t="s">
        <v>48</v>
      </c>
      <c r="E76" s="23"/>
      <c r="F76" s="8">
        <f>F77+F78</f>
        <v>372.9</v>
      </c>
      <c r="H76" s="2"/>
      <c r="I76" s="2"/>
    </row>
    <row r="77" spans="1:9" ht="30">
      <c r="A77" s="5" t="s">
        <v>21</v>
      </c>
      <c r="B77" s="9" t="s">
        <v>92</v>
      </c>
      <c r="C77" s="9" t="s">
        <v>90</v>
      </c>
      <c r="D77" s="23" t="s">
        <v>48</v>
      </c>
      <c r="E77" s="23">
        <v>240</v>
      </c>
      <c r="F77" s="8">
        <v>367.9</v>
      </c>
      <c r="H77" s="2"/>
      <c r="I77" s="24"/>
    </row>
    <row r="78" spans="1:9" ht="15">
      <c r="A78" s="5" t="s">
        <v>22</v>
      </c>
      <c r="B78" s="9" t="s">
        <v>92</v>
      </c>
      <c r="C78" s="9" t="s">
        <v>90</v>
      </c>
      <c r="D78" s="104" t="s">
        <v>48</v>
      </c>
      <c r="E78" s="104">
        <v>850</v>
      </c>
      <c r="F78" s="8">
        <v>5</v>
      </c>
      <c r="H78" s="2"/>
      <c r="I78" s="24"/>
    </row>
    <row r="79" spans="1:38" ht="15">
      <c r="A79" s="5" t="s">
        <v>98</v>
      </c>
      <c r="B79" s="9" t="s">
        <v>92</v>
      </c>
      <c r="C79" s="9" t="s">
        <v>90</v>
      </c>
      <c r="D79" s="23" t="s">
        <v>49</v>
      </c>
      <c r="E79" s="23"/>
      <c r="F79" s="23">
        <f>F80</f>
        <v>703.6</v>
      </c>
      <c r="H79" s="2"/>
      <c r="I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30">
      <c r="A80" s="10" t="s">
        <v>21</v>
      </c>
      <c r="B80" s="9" t="s">
        <v>92</v>
      </c>
      <c r="C80" s="9" t="s">
        <v>90</v>
      </c>
      <c r="D80" s="23" t="s">
        <v>50</v>
      </c>
      <c r="E80" s="23">
        <v>240</v>
      </c>
      <c r="F80" s="23">
        <v>703.6</v>
      </c>
      <c r="G80" s="17" t="s">
        <v>111</v>
      </c>
      <c r="H80" s="27"/>
      <c r="I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30">
      <c r="A81" s="5" t="s">
        <v>51</v>
      </c>
      <c r="B81" s="9" t="s">
        <v>92</v>
      </c>
      <c r="C81" s="9" t="s">
        <v>90</v>
      </c>
      <c r="D81" s="29" t="s">
        <v>52</v>
      </c>
      <c r="E81" s="29"/>
      <c r="F81" s="29">
        <f>F82</f>
        <v>37.7</v>
      </c>
      <c r="H81" s="2"/>
      <c r="I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5">
      <c r="A82" s="5" t="s">
        <v>47</v>
      </c>
      <c r="B82" s="9" t="s">
        <v>92</v>
      </c>
      <c r="C82" s="9" t="s">
        <v>90</v>
      </c>
      <c r="D82" s="29" t="s">
        <v>53</v>
      </c>
      <c r="E82" s="29"/>
      <c r="F82" s="29">
        <f>F83</f>
        <v>37.7</v>
      </c>
      <c r="H82" s="2"/>
      <c r="I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30">
      <c r="A83" s="5" t="s">
        <v>21</v>
      </c>
      <c r="B83" s="9" t="s">
        <v>92</v>
      </c>
      <c r="C83" s="9" t="s">
        <v>90</v>
      </c>
      <c r="D83" s="29" t="s">
        <v>53</v>
      </c>
      <c r="E83" s="29">
        <v>240</v>
      </c>
      <c r="F83" s="29">
        <v>37.7</v>
      </c>
      <c r="H83" s="2" t="s">
        <v>111</v>
      </c>
      <c r="I83" s="24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30">
      <c r="A84" s="10" t="s">
        <v>54</v>
      </c>
      <c r="B84" s="9" t="s">
        <v>92</v>
      </c>
      <c r="C84" s="9" t="s">
        <v>90</v>
      </c>
      <c r="D84" s="29" t="s">
        <v>55</v>
      </c>
      <c r="E84" s="29"/>
      <c r="F84" s="8">
        <f>F85+F89+F87</f>
        <v>1862.1</v>
      </c>
      <c r="H84" s="2"/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5">
      <c r="A85" s="10" t="s">
        <v>47</v>
      </c>
      <c r="B85" s="9" t="s">
        <v>92</v>
      </c>
      <c r="C85" s="9" t="s">
        <v>90</v>
      </c>
      <c r="D85" s="29" t="s">
        <v>56</v>
      </c>
      <c r="E85" s="29"/>
      <c r="F85" s="8">
        <f>F86</f>
        <v>281.1</v>
      </c>
      <c r="H85" s="2"/>
      <c r="I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30">
      <c r="A86" s="10" t="s">
        <v>21</v>
      </c>
      <c r="B86" s="9" t="s">
        <v>92</v>
      </c>
      <c r="C86" s="9" t="s">
        <v>90</v>
      </c>
      <c r="D86" s="29" t="s">
        <v>56</v>
      </c>
      <c r="E86" s="29">
        <v>240</v>
      </c>
      <c r="F86" s="8">
        <v>281.1</v>
      </c>
      <c r="G86" s="17" t="s">
        <v>111</v>
      </c>
      <c r="H86" s="2"/>
      <c r="I86" s="28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75">
      <c r="A87" s="10" t="s">
        <v>272</v>
      </c>
      <c r="B87" s="9" t="s">
        <v>92</v>
      </c>
      <c r="C87" s="9" t="s">
        <v>90</v>
      </c>
      <c r="D87" s="97" t="s">
        <v>281</v>
      </c>
      <c r="E87" s="97"/>
      <c r="F87" s="8">
        <f>SUM(F88)</f>
        <v>45</v>
      </c>
      <c r="H87" s="2"/>
      <c r="I87" s="28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30">
      <c r="A88" s="10" t="s">
        <v>21</v>
      </c>
      <c r="B88" s="9" t="s">
        <v>92</v>
      </c>
      <c r="C88" s="9" t="s">
        <v>90</v>
      </c>
      <c r="D88" s="97" t="s">
        <v>281</v>
      </c>
      <c r="E88" s="97">
        <v>240</v>
      </c>
      <c r="F88" s="8">
        <v>45</v>
      </c>
      <c r="G88" s="17" t="s">
        <v>111</v>
      </c>
      <c r="H88" s="2"/>
      <c r="I88" s="28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21" customHeight="1">
      <c r="A89" s="10" t="s">
        <v>57</v>
      </c>
      <c r="B89" s="9" t="s">
        <v>92</v>
      </c>
      <c r="C89" s="9" t="s">
        <v>90</v>
      </c>
      <c r="D89" s="29" t="s">
        <v>58</v>
      </c>
      <c r="E89" s="29"/>
      <c r="F89" s="8">
        <f>F90</f>
        <v>1536</v>
      </c>
      <c r="H89" s="2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30">
      <c r="A90" s="10" t="s">
        <v>21</v>
      </c>
      <c r="B90" s="9" t="s">
        <v>92</v>
      </c>
      <c r="C90" s="9" t="s">
        <v>90</v>
      </c>
      <c r="D90" s="23" t="s">
        <v>58</v>
      </c>
      <c r="E90" s="23">
        <v>240</v>
      </c>
      <c r="F90" s="8">
        <v>1536</v>
      </c>
      <c r="H90" s="2"/>
      <c r="I90" s="28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5">
      <c r="A91" s="26" t="s">
        <v>138</v>
      </c>
      <c r="B91" s="12" t="s">
        <v>89</v>
      </c>
      <c r="C91" s="12" t="s">
        <v>87</v>
      </c>
      <c r="D91" s="6"/>
      <c r="E91" s="6"/>
      <c r="F91" s="6">
        <f>F92</f>
        <v>5.3</v>
      </c>
      <c r="H91" s="2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5">
      <c r="A92" s="10" t="s">
        <v>59</v>
      </c>
      <c r="B92" s="9" t="s">
        <v>89</v>
      </c>
      <c r="C92" s="9" t="s">
        <v>89</v>
      </c>
      <c r="D92" s="23"/>
      <c r="E92" s="23"/>
      <c r="F92" s="8">
        <f>F93</f>
        <v>5.3</v>
      </c>
      <c r="H92" s="2"/>
      <c r="I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30">
      <c r="A93" s="5" t="s">
        <v>60</v>
      </c>
      <c r="B93" s="9" t="s">
        <v>89</v>
      </c>
      <c r="C93" s="9" t="s">
        <v>89</v>
      </c>
      <c r="D93" s="23" t="s">
        <v>61</v>
      </c>
      <c r="E93" s="23"/>
      <c r="F93" s="8">
        <f>F94</f>
        <v>5.3</v>
      </c>
      <c r="H93" s="2"/>
      <c r="I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5">
      <c r="A94" s="5" t="s">
        <v>27</v>
      </c>
      <c r="B94" s="9" t="s">
        <v>89</v>
      </c>
      <c r="C94" s="9" t="s">
        <v>89</v>
      </c>
      <c r="D94" s="23" t="s">
        <v>94</v>
      </c>
      <c r="E94" s="23"/>
      <c r="F94" s="23">
        <f>F95</f>
        <v>5.3</v>
      </c>
      <c r="H94" s="2"/>
      <c r="I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20">
      <c r="A95" s="10" t="s">
        <v>128</v>
      </c>
      <c r="B95" s="9" t="s">
        <v>89</v>
      </c>
      <c r="C95" s="9" t="s">
        <v>89</v>
      </c>
      <c r="D95" s="23" t="s">
        <v>62</v>
      </c>
      <c r="E95" s="23"/>
      <c r="F95" s="23">
        <f>F96</f>
        <v>5.3</v>
      </c>
      <c r="H95" s="2"/>
      <c r="I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5">
      <c r="A96" s="10" t="s">
        <v>1</v>
      </c>
      <c r="B96" s="9" t="s">
        <v>89</v>
      </c>
      <c r="C96" s="9" t="s">
        <v>89</v>
      </c>
      <c r="D96" s="23" t="s">
        <v>62</v>
      </c>
      <c r="E96" s="23">
        <v>540</v>
      </c>
      <c r="F96" s="23">
        <v>5.3</v>
      </c>
      <c r="H96" s="2"/>
      <c r="I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5">
      <c r="A97" s="13" t="s">
        <v>139</v>
      </c>
      <c r="B97" s="12" t="s">
        <v>93</v>
      </c>
      <c r="C97" s="12" t="s">
        <v>87</v>
      </c>
      <c r="D97" s="6"/>
      <c r="E97" s="6"/>
      <c r="F97" s="6">
        <f>F98</f>
        <v>1779.4</v>
      </c>
      <c r="H97" s="2"/>
      <c r="I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5">
      <c r="A98" s="5" t="s">
        <v>63</v>
      </c>
      <c r="B98" s="9" t="s">
        <v>93</v>
      </c>
      <c r="C98" s="9" t="s">
        <v>84</v>
      </c>
      <c r="D98" s="23"/>
      <c r="E98" s="23"/>
      <c r="F98" s="8">
        <f>+F99</f>
        <v>1779.4</v>
      </c>
      <c r="H98" s="2"/>
      <c r="I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30" customHeight="1">
      <c r="A99" s="10" t="s">
        <v>99</v>
      </c>
      <c r="B99" s="9" t="s">
        <v>93</v>
      </c>
      <c r="C99" s="9" t="s">
        <v>84</v>
      </c>
      <c r="D99" s="38" t="s">
        <v>100</v>
      </c>
      <c r="E99" s="23"/>
      <c r="F99" s="23">
        <f>F100</f>
        <v>1779.4</v>
      </c>
      <c r="G99" s="34"/>
      <c r="H99" s="2"/>
      <c r="I99" s="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5">
      <c r="A100" s="10" t="s">
        <v>27</v>
      </c>
      <c r="B100" s="9" t="s">
        <v>93</v>
      </c>
      <c r="C100" s="9" t="s">
        <v>84</v>
      </c>
      <c r="D100" s="38" t="s">
        <v>129</v>
      </c>
      <c r="E100" s="23"/>
      <c r="F100" s="23">
        <f>F101</f>
        <v>1779.4</v>
      </c>
      <c r="G100" s="35"/>
      <c r="H100" s="2"/>
      <c r="I100" s="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90">
      <c r="A101" s="5" t="s">
        <v>131</v>
      </c>
      <c r="B101" s="9" t="s">
        <v>93</v>
      </c>
      <c r="C101" s="9" t="s">
        <v>84</v>
      </c>
      <c r="D101" s="38" t="s">
        <v>130</v>
      </c>
      <c r="E101" s="23"/>
      <c r="F101" s="23">
        <f>F102</f>
        <v>1779.4</v>
      </c>
      <c r="H101" s="2"/>
      <c r="I101" s="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15">
      <c r="A102" s="5" t="s">
        <v>1</v>
      </c>
      <c r="B102" s="9" t="s">
        <v>93</v>
      </c>
      <c r="C102" s="9" t="s">
        <v>84</v>
      </c>
      <c r="D102" s="38" t="s">
        <v>130</v>
      </c>
      <c r="E102" s="23">
        <v>540</v>
      </c>
      <c r="F102" s="23">
        <v>1779.4</v>
      </c>
      <c r="G102" s="17" t="s">
        <v>111</v>
      </c>
      <c r="H102" s="2"/>
      <c r="I102" s="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ht="15">
      <c r="A103" s="13" t="s">
        <v>140</v>
      </c>
      <c r="B103" s="12">
        <v>10</v>
      </c>
      <c r="C103" s="12" t="s">
        <v>87</v>
      </c>
      <c r="D103" s="6"/>
      <c r="E103" s="6"/>
      <c r="F103" s="7">
        <f>F104+F109+F115</f>
        <v>960</v>
      </c>
      <c r="H103" s="2"/>
      <c r="I103" s="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ht="15">
      <c r="A104" s="5" t="s">
        <v>10</v>
      </c>
      <c r="B104" s="9">
        <v>10</v>
      </c>
      <c r="C104" s="9" t="s">
        <v>84</v>
      </c>
      <c r="D104" s="23"/>
      <c r="E104" s="23"/>
      <c r="F104" s="23">
        <f>F105</f>
        <v>751.7</v>
      </c>
      <c r="H104" s="2"/>
      <c r="I104" s="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ht="60">
      <c r="A105" s="10" t="s">
        <v>106</v>
      </c>
      <c r="B105" s="9">
        <v>10</v>
      </c>
      <c r="C105" s="9" t="s">
        <v>84</v>
      </c>
      <c r="D105" s="38" t="s">
        <v>107</v>
      </c>
      <c r="E105" s="23"/>
      <c r="F105" s="23">
        <f>F106</f>
        <v>751.7</v>
      </c>
      <c r="H105" s="2"/>
      <c r="I105" s="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ht="30">
      <c r="A106" s="10" t="s">
        <v>132</v>
      </c>
      <c r="B106" s="9">
        <v>10</v>
      </c>
      <c r="C106" s="9" t="s">
        <v>84</v>
      </c>
      <c r="D106" s="38" t="s">
        <v>133</v>
      </c>
      <c r="E106" s="23"/>
      <c r="F106" s="23">
        <f>F107</f>
        <v>751.7</v>
      </c>
      <c r="H106" s="2"/>
      <c r="I106" s="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45">
      <c r="A107" s="10" t="s">
        <v>135</v>
      </c>
      <c r="B107" s="9">
        <v>10</v>
      </c>
      <c r="C107" s="9" t="s">
        <v>84</v>
      </c>
      <c r="D107" s="38" t="s">
        <v>134</v>
      </c>
      <c r="E107" s="23"/>
      <c r="F107" s="23">
        <f>F108</f>
        <v>751.7</v>
      </c>
      <c r="H107" s="2"/>
      <c r="I107" s="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30">
      <c r="A108" s="5" t="s">
        <v>66</v>
      </c>
      <c r="B108" s="9">
        <v>10</v>
      </c>
      <c r="C108" s="9" t="s">
        <v>84</v>
      </c>
      <c r="D108" s="38" t="s">
        <v>134</v>
      </c>
      <c r="E108" s="23">
        <v>310</v>
      </c>
      <c r="F108" s="23">
        <v>751.7</v>
      </c>
      <c r="H108" s="2"/>
      <c r="I108" s="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ht="15">
      <c r="A109" s="5" t="s">
        <v>67</v>
      </c>
      <c r="B109" s="9">
        <v>10</v>
      </c>
      <c r="C109" s="9" t="s">
        <v>90</v>
      </c>
      <c r="D109" s="23"/>
      <c r="E109" s="23"/>
      <c r="F109" s="8">
        <f>F111</f>
        <v>158.3</v>
      </c>
      <c r="H109" s="2"/>
      <c r="I109" s="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ht="30">
      <c r="A110" s="5" t="s">
        <v>64</v>
      </c>
      <c r="B110" s="9" t="s">
        <v>136</v>
      </c>
      <c r="C110" s="9" t="s">
        <v>90</v>
      </c>
      <c r="D110" s="38" t="s">
        <v>65</v>
      </c>
      <c r="E110" s="38"/>
      <c r="F110" s="8"/>
      <c r="H110" s="2"/>
      <c r="I110" s="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ht="60">
      <c r="A111" s="10" t="s">
        <v>68</v>
      </c>
      <c r="B111" s="9">
        <v>10</v>
      </c>
      <c r="C111" s="9" t="s">
        <v>90</v>
      </c>
      <c r="D111" s="23" t="s">
        <v>69</v>
      </c>
      <c r="E111" s="23"/>
      <c r="F111" s="8">
        <f>F112</f>
        <v>158.3</v>
      </c>
      <c r="H111" s="2"/>
      <c r="I111" s="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ht="15">
      <c r="A112" s="10" t="s">
        <v>81</v>
      </c>
      <c r="B112" s="9">
        <v>10</v>
      </c>
      <c r="C112" s="9" t="s">
        <v>90</v>
      </c>
      <c r="D112" s="23" t="s">
        <v>95</v>
      </c>
      <c r="E112" s="23"/>
      <c r="F112" s="8">
        <f>F113</f>
        <v>158.3</v>
      </c>
      <c r="H112" s="2"/>
      <c r="I112" s="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ht="135">
      <c r="A113" s="10" t="s">
        <v>70</v>
      </c>
      <c r="B113" s="9">
        <v>10</v>
      </c>
      <c r="C113" s="9" t="s">
        <v>90</v>
      </c>
      <c r="D113" s="23" t="s">
        <v>71</v>
      </c>
      <c r="E113" s="23"/>
      <c r="F113" s="8">
        <f>F114</f>
        <v>158.3</v>
      </c>
      <c r="H113" s="2"/>
      <c r="I113" s="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ht="15.75">
      <c r="A114" s="25" t="s">
        <v>1</v>
      </c>
      <c r="B114" s="9">
        <v>10</v>
      </c>
      <c r="C114" s="9" t="s">
        <v>90</v>
      </c>
      <c r="D114" s="23" t="s">
        <v>71</v>
      </c>
      <c r="E114" s="23">
        <v>540</v>
      </c>
      <c r="F114" s="8">
        <v>158.3</v>
      </c>
      <c r="H114" s="2"/>
      <c r="I114" s="28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ht="31.5">
      <c r="A115" s="25" t="s">
        <v>73</v>
      </c>
      <c r="B115" s="9">
        <v>10</v>
      </c>
      <c r="C115" s="9" t="s">
        <v>88</v>
      </c>
      <c r="D115" s="23"/>
      <c r="E115" s="23"/>
      <c r="F115" s="8">
        <f>F116</f>
        <v>50</v>
      </c>
      <c r="H115" s="2"/>
      <c r="I115" s="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31.5">
      <c r="A116" s="25" t="s">
        <v>64</v>
      </c>
      <c r="B116" s="9">
        <v>10</v>
      </c>
      <c r="C116" s="9" t="s">
        <v>88</v>
      </c>
      <c r="D116" s="23" t="s">
        <v>65</v>
      </c>
      <c r="E116" s="23"/>
      <c r="F116" s="8">
        <f>F117</f>
        <v>50</v>
      </c>
      <c r="H116" s="2"/>
      <c r="I116" s="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ht="31.5">
      <c r="A117" s="25" t="s">
        <v>74</v>
      </c>
      <c r="B117" s="9">
        <v>10</v>
      </c>
      <c r="C117" s="9" t="s">
        <v>88</v>
      </c>
      <c r="D117" s="23" t="s">
        <v>75</v>
      </c>
      <c r="E117" s="23"/>
      <c r="F117" s="8">
        <f>F118</f>
        <v>50</v>
      </c>
      <c r="H117" s="2"/>
      <c r="I117" s="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ht="31.5">
      <c r="A118" s="25" t="s">
        <v>72</v>
      </c>
      <c r="B118" s="9">
        <v>10</v>
      </c>
      <c r="C118" s="9" t="s">
        <v>88</v>
      </c>
      <c r="D118" s="23" t="s">
        <v>76</v>
      </c>
      <c r="E118" s="23"/>
      <c r="F118" s="8">
        <f>F119</f>
        <v>50</v>
      </c>
      <c r="H118" s="2"/>
      <c r="I118" s="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ht="30">
      <c r="A119" s="5" t="s">
        <v>21</v>
      </c>
      <c r="B119" s="9">
        <v>10</v>
      </c>
      <c r="C119" s="9" t="s">
        <v>88</v>
      </c>
      <c r="D119" s="23" t="s">
        <v>76</v>
      </c>
      <c r="E119" s="23">
        <v>240</v>
      </c>
      <c r="F119" s="8">
        <v>50</v>
      </c>
      <c r="H119" s="2"/>
      <c r="I119" s="28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ht="15">
      <c r="A120" s="13" t="s">
        <v>141</v>
      </c>
      <c r="B120" s="12">
        <v>11</v>
      </c>
      <c r="C120" s="12" t="s">
        <v>87</v>
      </c>
      <c r="D120" s="6"/>
      <c r="E120" s="6"/>
      <c r="F120" s="7">
        <f>F121</f>
        <v>15</v>
      </c>
      <c r="H120" s="2"/>
      <c r="I120" s="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15">
      <c r="A121" s="5" t="s">
        <v>77</v>
      </c>
      <c r="B121" s="9">
        <v>11</v>
      </c>
      <c r="C121" s="9" t="s">
        <v>84</v>
      </c>
      <c r="D121" s="23"/>
      <c r="E121" s="23"/>
      <c r="F121" s="8">
        <f>F122</f>
        <v>15</v>
      </c>
      <c r="H121" s="2"/>
      <c r="I121" s="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45">
      <c r="A122" s="5" t="s">
        <v>78</v>
      </c>
      <c r="B122" s="9">
        <v>11</v>
      </c>
      <c r="C122" s="9" t="s">
        <v>84</v>
      </c>
      <c r="D122" s="23" t="s">
        <v>79</v>
      </c>
      <c r="E122" s="23"/>
      <c r="F122" s="8">
        <f>F123</f>
        <v>15</v>
      </c>
      <c r="H122" s="2"/>
      <c r="I122" s="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30">
      <c r="A123" s="10" t="s">
        <v>137</v>
      </c>
      <c r="B123" s="9">
        <v>11</v>
      </c>
      <c r="C123" s="9" t="s">
        <v>84</v>
      </c>
      <c r="D123" s="23" t="s">
        <v>80</v>
      </c>
      <c r="E123" s="23"/>
      <c r="F123" s="8">
        <f>F124</f>
        <v>15</v>
      </c>
      <c r="H123" s="2"/>
      <c r="I123" s="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30">
      <c r="A124" s="10" t="s">
        <v>21</v>
      </c>
      <c r="B124" s="9">
        <v>11</v>
      </c>
      <c r="C124" s="9" t="s">
        <v>84</v>
      </c>
      <c r="D124" s="23" t="s">
        <v>80</v>
      </c>
      <c r="E124" s="23">
        <v>240</v>
      </c>
      <c r="F124" s="8">
        <v>15</v>
      </c>
      <c r="G124" s="17" t="s">
        <v>111</v>
      </c>
      <c r="H124" s="2"/>
      <c r="I124" s="28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5">
      <c r="A125" s="13" t="s">
        <v>11</v>
      </c>
      <c r="B125" s="12"/>
      <c r="C125" s="12"/>
      <c r="D125" s="6"/>
      <c r="E125" s="6"/>
      <c r="F125" s="7">
        <f>F10+F53+F58+F63+F72+F91+F97+F103+F120</f>
        <v>12490.9</v>
      </c>
      <c r="H125" s="2"/>
      <c r="I125" s="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ht="15">
      <c r="A126" s="13" t="s">
        <v>12</v>
      </c>
      <c r="B126" s="12"/>
      <c r="C126" s="12"/>
      <c r="D126" s="6"/>
      <c r="E126" s="6"/>
      <c r="F126" s="7">
        <f>F125</f>
        <v>12490.9</v>
      </c>
      <c r="H126" s="2"/>
      <c r="I126" s="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5">
      <c r="A127" s="22"/>
      <c r="F127" s="16" t="s">
        <v>242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0:38" ht="15"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0:38" ht="15"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0:38" ht="15"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0:38" ht="15"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2:38" ht="15">
      <c r="B132" s="3"/>
      <c r="C132" s="3"/>
      <c r="D132" s="3"/>
      <c r="E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2:38" ht="15">
      <c r="B133" s="3"/>
      <c r="C133" s="3"/>
      <c r="D133" s="3"/>
      <c r="E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2:38" ht="15">
      <c r="B134" s="3"/>
      <c r="C134" s="3"/>
      <c r="D134" s="3"/>
      <c r="E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2:38" ht="15">
      <c r="B135" s="3"/>
      <c r="C135" s="3"/>
      <c r="D135" s="3"/>
      <c r="E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2:38" ht="15">
      <c r="B136" s="3"/>
      <c r="C136" s="3"/>
      <c r="D136" s="3"/>
      <c r="E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2:5" ht="15">
      <c r="B137" s="3"/>
      <c r="C137" s="3"/>
      <c r="D137" s="3"/>
      <c r="E137" s="3"/>
    </row>
    <row r="138" spans="2:38" ht="15">
      <c r="B138" s="3"/>
      <c r="C138" s="3"/>
      <c r="D138" s="3"/>
      <c r="E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</sheetData>
  <sheetProtection/>
  <mergeCells count="9">
    <mergeCell ref="A1:F1"/>
    <mergeCell ref="A3:F3"/>
    <mergeCell ref="C4:F4"/>
    <mergeCell ref="A5:F5"/>
    <mergeCell ref="A7:A8"/>
    <mergeCell ref="B7:B8"/>
    <mergeCell ref="C7:C8"/>
    <mergeCell ref="D7:D8"/>
    <mergeCell ref="E7:E8"/>
  </mergeCells>
  <printOptions/>
  <pageMargins left="0.7086614173228347" right="0" top="0.7480314960629921" bottom="0" header="0.31496062992125984" footer="0"/>
  <pageSetup fitToHeight="4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39"/>
  <sheetViews>
    <sheetView zoomScalePageLayoutView="0" workbookViewId="0" topLeftCell="A1">
      <selection activeCell="H126" sqref="H126"/>
    </sheetView>
  </sheetViews>
  <sheetFormatPr defaultColWidth="9.140625" defaultRowHeight="15"/>
  <cols>
    <col min="1" max="1" width="42.00390625" style="3" customWidth="1"/>
    <col min="2" max="2" width="6.57421875" style="3" customWidth="1"/>
    <col min="3" max="3" width="7.57421875" style="15" customWidth="1"/>
    <col min="4" max="4" width="7.8515625" style="15" customWidth="1"/>
    <col min="5" max="5" width="13.7109375" style="15" customWidth="1"/>
    <col min="6" max="6" width="5.8515625" style="15" customWidth="1"/>
    <col min="7" max="7" width="9.140625" style="16" customWidth="1"/>
    <col min="8" max="8" width="11.8515625" style="17" customWidth="1"/>
    <col min="9" max="9" width="12.57421875" style="17" customWidth="1"/>
    <col min="10" max="10" width="14.8515625" style="4" customWidth="1"/>
    <col min="11" max="11" width="15.00390625" style="2" customWidth="1"/>
    <col min="12" max="39" width="9.140625" style="2" customWidth="1"/>
    <col min="40" max="16384" width="9.140625" style="3" customWidth="1"/>
  </cols>
  <sheetData>
    <row r="1" spans="1:7" ht="70.5" customHeight="1">
      <c r="A1" s="162" t="s">
        <v>294</v>
      </c>
      <c r="B1" s="162"/>
      <c r="C1" s="162"/>
      <c r="D1" s="162"/>
      <c r="E1" s="162"/>
      <c r="F1" s="162"/>
      <c r="G1" s="162"/>
    </row>
    <row r="3" spans="1:9" s="1" customFormat="1" ht="54.75" customHeight="1">
      <c r="A3" s="163" t="s">
        <v>295</v>
      </c>
      <c r="B3" s="163"/>
      <c r="C3" s="163"/>
      <c r="D3" s="163"/>
      <c r="E3" s="163"/>
      <c r="F3" s="163"/>
      <c r="G3" s="163"/>
      <c r="H3" s="31"/>
      <c r="I3" s="98"/>
    </row>
    <row r="4" spans="3:8" s="1" customFormat="1" ht="15.75">
      <c r="C4" s="14"/>
      <c r="D4" s="173"/>
      <c r="E4" s="173"/>
      <c r="F4" s="173"/>
      <c r="G4" s="173"/>
      <c r="H4" s="32"/>
    </row>
    <row r="5" spans="1:8" s="1" customFormat="1" ht="88.5" customHeight="1">
      <c r="A5" s="164" t="s">
        <v>283</v>
      </c>
      <c r="B5" s="164"/>
      <c r="C5" s="164"/>
      <c r="D5" s="164"/>
      <c r="E5" s="164"/>
      <c r="F5" s="164"/>
      <c r="G5" s="164"/>
      <c r="H5" s="32"/>
    </row>
    <row r="6" spans="7:39" ht="15">
      <c r="G6" s="85" t="s">
        <v>236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" customHeight="1">
      <c r="A7" s="174" t="s">
        <v>2</v>
      </c>
      <c r="B7" s="105"/>
      <c r="C7" s="174" t="s">
        <v>13</v>
      </c>
      <c r="D7" s="174" t="s">
        <v>14</v>
      </c>
      <c r="E7" s="174" t="s">
        <v>15</v>
      </c>
      <c r="F7" s="174" t="s">
        <v>16</v>
      </c>
      <c r="G7" s="104" t="s">
        <v>0</v>
      </c>
      <c r="K7" s="3"/>
      <c r="L7" s="3"/>
      <c r="M7" s="3"/>
      <c r="N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5">
      <c r="A8" s="174"/>
      <c r="B8" s="106"/>
      <c r="C8" s="174"/>
      <c r="D8" s="174"/>
      <c r="E8" s="174"/>
      <c r="F8" s="174"/>
      <c r="G8" s="104" t="s">
        <v>82</v>
      </c>
      <c r="J8" s="1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">
      <c r="A9" s="104">
        <v>1</v>
      </c>
      <c r="B9" s="104">
        <v>2</v>
      </c>
      <c r="C9" s="104">
        <v>3</v>
      </c>
      <c r="D9" s="104">
        <v>4</v>
      </c>
      <c r="E9" s="104">
        <v>5</v>
      </c>
      <c r="F9" s="104">
        <v>6</v>
      </c>
      <c r="G9" s="104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28.5">
      <c r="A10" s="6" t="s">
        <v>142</v>
      </c>
      <c r="B10" s="6">
        <v>342</v>
      </c>
      <c r="C10" s="104"/>
      <c r="D10" s="104"/>
      <c r="E10" s="104"/>
      <c r="F10" s="104"/>
      <c r="G10" s="10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28.5">
      <c r="A11" s="13" t="s">
        <v>3</v>
      </c>
      <c r="B11" s="13"/>
      <c r="C11" s="12" t="s">
        <v>84</v>
      </c>
      <c r="D11" s="12" t="s">
        <v>87</v>
      </c>
      <c r="E11" s="6"/>
      <c r="F11" s="6"/>
      <c r="G11" s="7">
        <f>G12+G19+G40+G46+G50</f>
        <v>5327.4</v>
      </c>
      <c r="I11" s="2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10" s="44" customFormat="1" ht="45">
      <c r="A12" s="5" t="s">
        <v>4</v>
      </c>
      <c r="B12" s="5"/>
      <c r="C12" s="9" t="s">
        <v>84</v>
      </c>
      <c r="D12" s="9" t="s">
        <v>85</v>
      </c>
      <c r="E12" s="104"/>
      <c r="F12" s="104"/>
      <c r="G12" s="8">
        <f>G14+G17</f>
        <v>786</v>
      </c>
      <c r="H12" s="42"/>
      <c r="I12" s="43"/>
      <c r="J12" s="43"/>
    </row>
    <row r="13" spans="1:39" ht="60">
      <c r="A13" s="5" t="s">
        <v>106</v>
      </c>
      <c r="B13" s="5"/>
      <c r="C13" s="9" t="s">
        <v>84</v>
      </c>
      <c r="D13" s="9" t="s">
        <v>85</v>
      </c>
      <c r="E13" s="104" t="s">
        <v>107</v>
      </c>
      <c r="F13" s="6"/>
      <c r="G13" s="8">
        <f>SUM(G14)</f>
        <v>637.9</v>
      </c>
      <c r="H13" s="33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60">
      <c r="A14" s="5" t="s">
        <v>108</v>
      </c>
      <c r="B14" s="5"/>
      <c r="C14" s="9" t="s">
        <v>84</v>
      </c>
      <c r="D14" s="9" t="s">
        <v>85</v>
      </c>
      <c r="E14" s="104" t="s">
        <v>109</v>
      </c>
      <c r="F14" s="104"/>
      <c r="G14" s="8">
        <f>G15</f>
        <v>637.9</v>
      </c>
      <c r="I14" s="2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30">
      <c r="A15" s="5" t="s">
        <v>19</v>
      </c>
      <c r="B15" s="5"/>
      <c r="C15" s="9" t="s">
        <v>84</v>
      </c>
      <c r="D15" s="9" t="s">
        <v>85</v>
      </c>
      <c r="E15" s="104" t="s">
        <v>110</v>
      </c>
      <c r="F15" s="104"/>
      <c r="G15" s="8">
        <f>G16</f>
        <v>637.9</v>
      </c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30">
      <c r="A16" s="5" t="s">
        <v>160</v>
      </c>
      <c r="B16" s="5"/>
      <c r="C16" s="9" t="s">
        <v>84</v>
      </c>
      <c r="D16" s="9" t="s">
        <v>85</v>
      </c>
      <c r="E16" s="104" t="s">
        <v>110</v>
      </c>
      <c r="F16" s="104">
        <v>120</v>
      </c>
      <c r="G16" s="8">
        <v>637.9</v>
      </c>
      <c r="I16" s="2"/>
      <c r="J16" s="2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75">
      <c r="A17" s="5" t="s">
        <v>105</v>
      </c>
      <c r="B17" s="5"/>
      <c r="C17" s="9" t="s">
        <v>84</v>
      </c>
      <c r="D17" s="9" t="s">
        <v>85</v>
      </c>
      <c r="E17" s="104" t="s">
        <v>112</v>
      </c>
      <c r="F17" s="104"/>
      <c r="G17" s="8">
        <f>SUM(G18)</f>
        <v>148.1</v>
      </c>
      <c r="H17" s="17" t="s">
        <v>111</v>
      </c>
      <c r="I17" s="2"/>
      <c r="J17" s="2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33.75" customHeight="1">
      <c r="A18" s="5" t="s">
        <v>160</v>
      </c>
      <c r="B18" s="5"/>
      <c r="C18" s="9" t="s">
        <v>84</v>
      </c>
      <c r="D18" s="9" t="s">
        <v>85</v>
      </c>
      <c r="E18" s="104" t="s">
        <v>112</v>
      </c>
      <c r="F18" s="104">
        <v>120</v>
      </c>
      <c r="G18" s="8">
        <v>148.1</v>
      </c>
      <c r="I18" s="2"/>
      <c r="J18" s="2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s="44" customFormat="1" ht="94.5">
      <c r="A19" s="41" t="s">
        <v>5</v>
      </c>
      <c r="B19" s="41"/>
      <c r="C19" s="9" t="s">
        <v>84</v>
      </c>
      <c r="D19" s="9" t="s">
        <v>86</v>
      </c>
      <c r="E19" s="104"/>
      <c r="F19" s="104"/>
      <c r="G19" s="8">
        <f>G20</f>
        <v>4475.9</v>
      </c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</row>
    <row r="20" spans="1:10" ht="60">
      <c r="A20" s="5" t="s">
        <v>106</v>
      </c>
      <c r="B20" s="5"/>
      <c r="C20" s="9" t="s">
        <v>84</v>
      </c>
      <c r="D20" s="9" t="s">
        <v>86</v>
      </c>
      <c r="E20" s="104" t="s">
        <v>107</v>
      </c>
      <c r="F20" s="104"/>
      <c r="G20" s="8">
        <f>SUM(G21)</f>
        <v>4475.9</v>
      </c>
      <c r="I20" s="2"/>
      <c r="J20" s="2"/>
    </row>
    <row r="21" spans="1:10" ht="66.75" customHeight="1">
      <c r="A21" s="5" t="s">
        <v>108</v>
      </c>
      <c r="B21" s="5"/>
      <c r="C21" s="9" t="s">
        <v>84</v>
      </c>
      <c r="D21" s="9" t="s">
        <v>86</v>
      </c>
      <c r="E21" s="104" t="s">
        <v>109</v>
      </c>
      <c r="F21" s="104"/>
      <c r="G21" s="8">
        <f>SUM(G22+G27+G29+G31)</f>
        <v>4475.9</v>
      </c>
      <c r="I21" s="2"/>
      <c r="J21" s="2"/>
    </row>
    <row r="22" spans="1:10" ht="30">
      <c r="A22" s="5" t="s">
        <v>19</v>
      </c>
      <c r="B22" s="5"/>
      <c r="C22" s="9" t="s">
        <v>84</v>
      </c>
      <c r="D22" s="9" t="s">
        <v>86</v>
      </c>
      <c r="E22" s="104" t="s">
        <v>110</v>
      </c>
      <c r="F22" s="104" t="s">
        <v>111</v>
      </c>
      <c r="G22" s="8">
        <f>SUM(G26+G24+G23+G25)</f>
        <v>3717.6</v>
      </c>
      <c r="H22" s="3"/>
      <c r="I22" s="2"/>
      <c r="J22" s="28"/>
    </row>
    <row r="23" spans="1:10" ht="30">
      <c r="A23" s="5" t="s">
        <v>160</v>
      </c>
      <c r="B23" s="5"/>
      <c r="C23" s="9" t="s">
        <v>84</v>
      </c>
      <c r="D23" s="9" t="s">
        <v>86</v>
      </c>
      <c r="E23" s="104" t="s">
        <v>110</v>
      </c>
      <c r="F23" s="104">
        <v>120</v>
      </c>
      <c r="G23" s="8">
        <v>2020.2</v>
      </c>
      <c r="I23" s="2"/>
      <c r="J23" s="28"/>
    </row>
    <row r="24" spans="1:10" ht="30">
      <c r="A24" s="10" t="s">
        <v>21</v>
      </c>
      <c r="B24" s="10"/>
      <c r="C24" s="9" t="s">
        <v>84</v>
      </c>
      <c r="D24" s="9" t="s">
        <v>86</v>
      </c>
      <c r="E24" s="104" t="s">
        <v>110</v>
      </c>
      <c r="F24" s="104">
        <v>240</v>
      </c>
      <c r="G24" s="8">
        <v>1478.1</v>
      </c>
      <c r="H24" s="17" t="s">
        <v>111</v>
      </c>
      <c r="I24" s="24"/>
      <c r="J24" s="24"/>
    </row>
    <row r="25" spans="1:10" ht="15">
      <c r="A25" s="10" t="s">
        <v>282</v>
      </c>
      <c r="B25" s="10"/>
      <c r="C25" s="9" t="s">
        <v>84</v>
      </c>
      <c r="D25" s="9" t="s">
        <v>86</v>
      </c>
      <c r="E25" s="104" t="s">
        <v>110</v>
      </c>
      <c r="F25" s="104">
        <v>830</v>
      </c>
      <c r="G25" s="8">
        <v>175</v>
      </c>
      <c r="H25" s="17" t="s">
        <v>111</v>
      </c>
      <c r="I25" s="24"/>
      <c r="J25" s="24"/>
    </row>
    <row r="26" spans="1:10" ht="15">
      <c r="A26" s="5" t="s">
        <v>22</v>
      </c>
      <c r="B26" s="5"/>
      <c r="C26" s="9" t="s">
        <v>84</v>
      </c>
      <c r="D26" s="9" t="s">
        <v>86</v>
      </c>
      <c r="E26" s="104" t="s">
        <v>110</v>
      </c>
      <c r="F26" s="104">
        <v>850</v>
      </c>
      <c r="G26" s="8">
        <v>44.3</v>
      </c>
      <c r="H26" s="17" t="s">
        <v>111</v>
      </c>
      <c r="I26" s="2"/>
      <c r="J26" s="28"/>
    </row>
    <row r="27" spans="1:10" ht="63" customHeight="1">
      <c r="A27" s="5" t="s">
        <v>105</v>
      </c>
      <c r="B27" s="5"/>
      <c r="C27" s="9" t="s">
        <v>84</v>
      </c>
      <c r="D27" s="9" t="s">
        <v>86</v>
      </c>
      <c r="E27" s="104" t="s">
        <v>112</v>
      </c>
      <c r="F27" s="104"/>
      <c r="G27" s="8">
        <f>G28</f>
        <v>368.6</v>
      </c>
      <c r="I27" s="2"/>
      <c r="J27" s="28"/>
    </row>
    <row r="28" spans="1:10" ht="38.25" customHeight="1">
      <c r="A28" s="5" t="s">
        <v>160</v>
      </c>
      <c r="B28" s="5"/>
      <c r="C28" s="9" t="s">
        <v>84</v>
      </c>
      <c r="D28" s="9" t="s">
        <v>86</v>
      </c>
      <c r="E28" s="104" t="s">
        <v>112</v>
      </c>
      <c r="F28" s="104">
        <v>120</v>
      </c>
      <c r="G28" s="8">
        <v>368.6</v>
      </c>
      <c r="I28" s="2"/>
      <c r="J28" s="28"/>
    </row>
    <row r="29" spans="1:10" ht="137.25" customHeight="1">
      <c r="A29" s="11" t="s">
        <v>97</v>
      </c>
      <c r="B29" s="11"/>
      <c r="C29" s="9" t="s">
        <v>84</v>
      </c>
      <c r="D29" s="9" t="s">
        <v>86</v>
      </c>
      <c r="E29" s="104" t="s">
        <v>113</v>
      </c>
      <c r="F29" s="104"/>
      <c r="G29" s="8">
        <f>G30</f>
        <v>2</v>
      </c>
      <c r="I29" s="2"/>
      <c r="J29" s="2"/>
    </row>
    <row r="30" spans="1:11" ht="30">
      <c r="A30" s="10" t="s">
        <v>23</v>
      </c>
      <c r="B30" s="10"/>
      <c r="C30" s="9" t="s">
        <v>84</v>
      </c>
      <c r="D30" s="9" t="s">
        <v>86</v>
      </c>
      <c r="E30" s="104" t="s">
        <v>113</v>
      </c>
      <c r="F30" s="104">
        <v>240</v>
      </c>
      <c r="G30" s="8">
        <v>2</v>
      </c>
      <c r="I30" s="2"/>
      <c r="J30" s="28"/>
      <c r="K30" s="24"/>
    </row>
    <row r="31" spans="1:10" ht="15">
      <c r="A31" s="10" t="s">
        <v>27</v>
      </c>
      <c r="B31" s="10"/>
      <c r="C31" s="9" t="s">
        <v>84</v>
      </c>
      <c r="D31" s="9" t="s">
        <v>86</v>
      </c>
      <c r="E31" s="104" t="s">
        <v>114</v>
      </c>
      <c r="F31" s="104"/>
      <c r="G31" s="8">
        <f>G32+G36+G38+G34</f>
        <v>387.7</v>
      </c>
      <c r="I31" s="2"/>
      <c r="J31" s="2"/>
    </row>
    <row r="32" spans="1:10" ht="45">
      <c r="A32" s="10" t="s">
        <v>24</v>
      </c>
      <c r="B32" s="10"/>
      <c r="C32" s="9" t="s">
        <v>84</v>
      </c>
      <c r="D32" s="9" t="s">
        <v>86</v>
      </c>
      <c r="E32" s="104" t="s">
        <v>115</v>
      </c>
      <c r="F32" s="104"/>
      <c r="G32" s="8">
        <f>G33</f>
        <v>38.1</v>
      </c>
      <c r="I32" s="2"/>
      <c r="J32" s="2"/>
    </row>
    <row r="33" spans="1:10" ht="15">
      <c r="A33" s="10" t="s">
        <v>1</v>
      </c>
      <c r="B33" s="10"/>
      <c r="C33" s="9" t="s">
        <v>84</v>
      </c>
      <c r="D33" s="9" t="s">
        <v>86</v>
      </c>
      <c r="E33" s="104" t="s">
        <v>115</v>
      </c>
      <c r="F33" s="104">
        <v>540</v>
      </c>
      <c r="G33" s="8">
        <v>38.1</v>
      </c>
      <c r="I33" s="2"/>
      <c r="J33" s="28"/>
    </row>
    <row r="34" spans="1:10" ht="75">
      <c r="A34" s="10" t="s">
        <v>116</v>
      </c>
      <c r="B34" s="10"/>
      <c r="C34" s="9" t="s">
        <v>84</v>
      </c>
      <c r="D34" s="9" t="s">
        <v>86</v>
      </c>
      <c r="E34" s="104" t="s">
        <v>117</v>
      </c>
      <c r="F34" s="104"/>
      <c r="G34" s="8">
        <f>SUM(G35)</f>
        <v>85</v>
      </c>
      <c r="I34" s="2"/>
      <c r="J34" s="28"/>
    </row>
    <row r="35" spans="1:10" ht="15">
      <c r="A35" s="10" t="s">
        <v>1</v>
      </c>
      <c r="B35" s="10"/>
      <c r="C35" s="9" t="s">
        <v>84</v>
      </c>
      <c r="D35" s="9" t="s">
        <v>86</v>
      </c>
      <c r="E35" s="104" t="s">
        <v>117</v>
      </c>
      <c r="F35" s="104">
        <v>540</v>
      </c>
      <c r="G35" s="8">
        <v>85</v>
      </c>
      <c r="I35" s="2"/>
      <c r="J35" s="28"/>
    </row>
    <row r="36" spans="1:10" ht="75">
      <c r="A36" s="5" t="s">
        <v>25</v>
      </c>
      <c r="B36" s="5"/>
      <c r="C36" s="9" t="s">
        <v>84</v>
      </c>
      <c r="D36" s="9" t="s">
        <v>86</v>
      </c>
      <c r="E36" s="104" t="s">
        <v>118</v>
      </c>
      <c r="F36" s="104"/>
      <c r="G36" s="8">
        <f>G37</f>
        <v>222.4</v>
      </c>
      <c r="I36" s="2"/>
      <c r="J36" s="2"/>
    </row>
    <row r="37" spans="1:10" ht="15">
      <c r="A37" s="10" t="s">
        <v>1</v>
      </c>
      <c r="B37" s="10"/>
      <c r="C37" s="9" t="s">
        <v>84</v>
      </c>
      <c r="D37" s="9" t="s">
        <v>86</v>
      </c>
      <c r="E37" s="104" t="s">
        <v>118</v>
      </c>
      <c r="F37" s="104">
        <v>540</v>
      </c>
      <c r="G37" s="8">
        <v>222.4</v>
      </c>
      <c r="I37" s="2"/>
      <c r="J37" s="2"/>
    </row>
    <row r="38" spans="1:10" ht="75">
      <c r="A38" s="39" t="s">
        <v>101</v>
      </c>
      <c r="B38" s="39"/>
      <c r="C38" s="9" t="s">
        <v>84</v>
      </c>
      <c r="D38" s="9" t="s">
        <v>86</v>
      </c>
      <c r="E38" s="104" t="s">
        <v>119</v>
      </c>
      <c r="F38" s="104"/>
      <c r="G38" s="8">
        <f>G39</f>
        <v>42.2</v>
      </c>
      <c r="I38" s="2"/>
      <c r="J38" s="2"/>
    </row>
    <row r="39" spans="1:10" ht="15">
      <c r="A39" s="10" t="s">
        <v>1</v>
      </c>
      <c r="B39" s="10"/>
      <c r="C39" s="9" t="s">
        <v>84</v>
      </c>
      <c r="D39" s="9" t="s">
        <v>86</v>
      </c>
      <c r="E39" s="104" t="s">
        <v>119</v>
      </c>
      <c r="F39" s="104">
        <v>540</v>
      </c>
      <c r="G39" s="8">
        <v>42.2</v>
      </c>
      <c r="I39" s="2"/>
      <c r="J39" s="2"/>
    </row>
    <row r="40" spans="1:39" s="44" customFormat="1" ht="69" customHeight="1">
      <c r="A40" s="41" t="s">
        <v>26</v>
      </c>
      <c r="B40" s="41"/>
      <c r="C40" s="9" t="s">
        <v>84</v>
      </c>
      <c r="D40" s="9" t="s">
        <v>88</v>
      </c>
      <c r="E40" s="104"/>
      <c r="F40" s="104"/>
      <c r="G40" s="8">
        <f>G41</f>
        <v>52</v>
      </c>
      <c r="H40" s="42"/>
      <c r="I40" s="43"/>
      <c r="J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10" ht="60">
      <c r="A41" s="10" t="s">
        <v>106</v>
      </c>
      <c r="B41" s="10"/>
      <c r="C41" s="9" t="s">
        <v>84</v>
      </c>
      <c r="D41" s="9" t="s">
        <v>88</v>
      </c>
      <c r="E41" s="104" t="s">
        <v>107</v>
      </c>
      <c r="F41" s="104"/>
      <c r="G41" s="8">
        <f>G42</f>
        <v>52</v>
      </c>
      <c r="I41" s="2"/>
      <c r="J41" s="2"/>
    </row>
    <row r="42" spans="1:10" ht="60">
      <c r="A42" s="10" t="s">
        <v>108</v>
      </c>
      <c r="B42" s="10"/>
      <c r="C42" s="9" t="s">
        <v>84</v>
      </c>
      <c r="D42" s="9" t="s">
        <v>88</v>
      </c>
      <c r="E42" s="104" t="s">
        <v>109</v>
      </c>
      <c r="F42" s="104"/>
      <c r="G42" s="8">
        <f>SUM(G43)</f>
        <v>52</v>
      </c>
      <c r="I42" s="2"/>
      <c r="J42" s="2"/>
    </row>
    <row r="43" spans="1:10" ht="15">
      <c r="A43" s="10" t="s">
        <v>27</v>
      </c>
      <c r="B43" s="10"/>
      <c r="C43" s="9" t="s">
        <v>84</v>
      </c>
      <c r="D43" s="9" t="s">
        <v>88</v>
      </c>
      <c r="E43" s="104" t="s">
        <v>114</v>
      </c>
      <c r="F43" s="104"/>
      <c r="G43" s="8">
        <f>G44</f>
        <v>52</v>
      </c>
      <c r="I43" s="2"/>
      <c r="J43" s="2"/>
    </row>
    <row r="44" spans="1:10" ht="45">
      <c r="A44" s="10" t="s">
        <v>28</v>
      </c>
      <c r="B44" s="10"/>
      <c r="C44" s="9" t="s">
        <v>84</v>
      </c>
      <c r="D44" s="9" t="s">
        <v>88</v>
      </c>
      <c r="E44" s="104" t="s">
        <v>120</v>
      </c>
      <c r="F44" s="104"/>
      <c r="G44" s="8">
        <f>G45</f>
        <v>52</v>
      </c>
      <c r="I44" s="2"/>
      <c r="J44" s="2"/>
    </row>
    <row r="45" spans="1:10" ht="15">
      <c r="A45" s="5" t="s">
        <v>1</v>
      </c>
      <c r="B45" s="5"/>
      <c r="C45" s="9" t="s">
        <v>84</v>
      </c>
      <c r="D45" s="9" t="s">
        <v>88</v>
      </c>
      <c r="E45" s="104" t="s">
        <v>121</v>
      </c>
      <c r="F45" s="104">
        <v>540</v>
      </c>
      <c r="G45" s="8">
        <v>52</v>
      </c>
      <c r="I45" s="2"/>
      <c r="J45" s="2"/>
    </row>
    <row r="46" spans="1:39" s="21" customFormat="1" ht="15">
      <c r="A46" s="5" t="s">
        <v>6</v>
      </c>
      <c r="B46" s="5"/>
      <c r="C46" s="9" t="s">
        <v>84</v>
      </c>
      <c r="D46" s="9">
        <v>11</v>
      </c>
      <c r="E46" s="104"/>
      <c r="F46" s="104"/>
      <c r="G46" s="8">
        <f>G47</f>
        <v>8.5</v>
      </c>
      <c r="H46" s="33"/>
      <c r="I46" s="20"/>
      <c r="J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</row>
    <row r="47" spans="1:10" ht="15">
      <c r="A47" s="5" t="s">
        <v>6</v>
      </c>
      <c r="B47" s="5"/>
      <c r="C47" s="9" t="s">
        <v>84</v>
      </c>
      <c r="D47" s="9">
        <v>11</v>
      </c>
      <c r="E47" s="104" t="s">
        <v>29</v>
      </c>
      <c r="F47" s="104"/>
      <c r="G47" s="8">
        <f>G48</f>
        <v>8.5</v>
      </c>
      <c r="I47" s="2"/>
      <c r="J47" s="2"/>
    </row>
    <row r="48" spans="1:10" ht="15">
      <c r="A48" s="5" t="s">
        <v>30</v>
      </c>
      <c r="B48" s="5"/>
      <c r="C48" s="9" t="s">
        <v>84</v>
      </c>
      <c r="D48" s="9">
        <v>11</v>
      </c>
      <c r="E48" s="104" t="s">
        <v>31</v>
      </c>
      <c r="F48" s="104"/>
      <c r="G48" s="8">
        <f>G49</f>
        <v>8.5</v>
      </c>
      <c r="I48" s="2"/>
      <c r="J48" s="2"/>
    </row>
    <row r="49" spans="1:10" ht="15">
      <c r="A49" s="10" t="s">
        <v>32</v>
      </c>
      <c r="B49" s="10"/>
      <c r="C49" s="9" t="s">
        <v>84</v>
      </c>
      <c r="D49" s="9">
        <v>11</v>
      </c>
      <c r="E49" s="104" t="s">
        <v>31</v>
      </c>
      <c r="F49" s="104">
        <v>870</v>
      </c>
      <c r="G49" s="8">
        <v>8.5</v>
      </c>
      <c r="I49" s="2"/>
      <c r="J49" s="28"/>
    </row>
    <row r="50" spans="1:10" ht="15">
      <c r="A50" s="10" t="s">
        <v>277</v>
      </c>
      <c r="B50" s="10"/>
      <c r="C50" s="9" t="s">
        <v>84</v>
      </c>
      <c r="D50" s="9" t="s">
        <v>274</v>
      </c>
      <c r="E50" s="104"/>
      <c r="F50" s="104"/>
      <c r="G50" s="8">
        <v>5</v>
      </c>
      <c r="I50" s="2"/>
      <c r="J50" s="28"/>
    </row>
    <row r="51" spans="1:10" ht="45">
      <c r="A51" s="10" t="s">
        <v>279</v>
      </c>
      <c r="B51" s="10"/>
      <c r="C51" s="9" t="s">
        <v>84</v>
      </c>
      <c r="D51" s="9" t="s">
        <v>274</v>
      </c>
      <c r="E51" s="104" t="s">
        <v>278</v>
      </c>
      <c r="F51" s="104"/>
      <c r="G51" s="8">
        <v>5</v>
      </c>
      <c r="I51" s="2"/>
      <c r="J51" s="28"/>
    </row>
    <row r="52" spans="1:10" ht="75">
      <c r="A52" s="10" t="s">
        <v>272</v>
      </c>
      <c r="B52" s="10"/>
      <c r="C52" s="9" t="s">
        <v>84</v>
      </c>
      <c r="D52" s="9" t="s">
        <v>274</v>
      </c>
      <c r="E52" s="104" t="s">
        <v>280</v>
      </c>
      <c r="F52" s="104"/>
      <c r="G52" s="8">
        <f>SUM(G53)</f>
        <v>5</v>
      </c>
      <c r="I52" s="2"/>
      <c r="J52" s="28"/>
    </row>
    <row r="53" spans="1:10" ht="30">
      <c r="A53" s="10" t="s">
        <v>160</v>
      </c>
      <c r="B53" s="10"/>
      <c r="C53" s="9" t="s">
        <v>84</v>
      </c>
      <c r="D53" s="9" t="s">
        <v>274</v>
      </c>
      <c r="E53" s="104" t="s">
        <v>280</v>
      </c>
      <c r="F53" s="104">
        <v>120</v>
      </c>
      <c r="G53" s="8">
        <v>5</v>
      </c>
      <c r="H53" s="17" t="s">
        <v>111</v>
      </c>
      <c r="I53" s="2"/>
      <c r="J53" s="28"/>
    </row>
    <row r="54" spans="1:10" ht="15">
      <c r="A54" s="13" t="s">
        <v>33</v>
      </c>
      <c r="B54" s="13"/>
      <c r="C54" s="12" t="s">
        <v>85</v>
      </c>
      <c r="D54" s="12" t="s">
        <v>87</v>
      </c>
      <c r="E54" s="6"/>
      <c r="F54" s="6"/>
      <c r="G54" s="6">
        <f>G55</f>
        <v>93.5</v>
      </c>
      <c r="I54" s="2"/>
      <c r="J54" s="2"/>
    </row>
    <row r="55" spans="1:10" ht="30">
      <c r="A55" s="5" t="s">
        <v>7</v>
      </c>
      <c r="B55" s="5"/>
      <c r="C55" s="9" t="s">
        <v>85</v>
      </c>
      <c r="D55" s="9" t="s">
        <v>90</v>
      </c>
      <c r="E55" s="104"/>
      <c r="F55" s="104"/>
      <c r="G55" s="104">
        <f>G56</f>
        <v>93.5</v>
      </c>
      <c r="I55" s="2"/>
      <c r="J55" s="2"/>
    </row>
    <row r="56" spans="1:10" ht="30">
      <c r="A56" s="10" t="s">
        <v>17</v>
      </c>
      <c r="B56" s="10"/>
      <c r="C56" s="9" t="s">
        <v>85</v>
      </c>
      <c r="D56" s="9" t="s">
        <v>90</v>
      </c>
      <c r="E56" s="104" t="s">
        <v>18</v>
      </c>
      <c r="F56" s="104"/>
      <c r="G56" s="104">
        <f>G57</f>
        <v>93.5</v>
      </c>
      <c r="I56" s="2"/>
      <c r="J56" s="2"/>
    </row>
    <row r="57" spans="1:39" ht="45">
      <c r="A57" s="10" t="s">
        <v>34</v>
      </c>
      <c r="B57" s="10"/>
      <c r="C57" s="9" t="s">
        <v>85</v>
      </c>
      <c r="D57" s="9" t="s">
        <v>90</v>
      </c>
      <c r="E57" s="104" t="s">
        <v>35</v>
      </c>
      <c r="F57" s="104"/>
      <c r="G57" s="104">
        <f>G58</f>
        <v>93.5</v>
      </c>
      <c r="I57" s="2"/>
      <c r="J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30">
      <c r="A58" s="5" t="s">
        <v>20</v>
      </c>
      <c r="B58" s="5"/>
      <c r="C58" s="9" t="s">
        <v>85</v>
      </c>
      <c r="D58" s="9" t="s">
        <v>90</v>
      </c>
      <c r="E58" s="104" t="s">
        <v>35</v>
      </c>
      <c r="F58" s="104">
        <v>120</v>
      </c>
      <c r="G58" s="104">
        <v>93.5</v>
      </c>
      <c r="I58" s="2"/>
      <c r="J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42.75">
      <c r="A59" s="26" t="s">
        <v>36</v>
      </c>
      <c r="B59" s="26"/>
      <c r="C59" s="12" t="s">
        <v>90</v>
      </c>
      <c r="D59" s="12" t="s">
        <v>87</v>
      </c>
      <c r="E59" s="6"/>
      <c r="F59" s="6"/>
      <c r="G59" s="7">
        <f>G60</f>
        <v>62</v>
      </c>
      <c r="I59" s="2"/>
      <c r="J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5">
      <c r="A60" s="5" t="s">
        <v>37</v>
      </c>
      <c r="B60" s="5"/>
      <c r="C60" s="9" t="s">
        <v>90</v>
      </c>
      <c r="D60" s="9">
        <v>10</v>
      </c>
      <c r="E60" s="104"/>
      <c r="F60" s="104"/>
      <c r="G60" s="8">
        <f>G61</f>
        <v>62</v>
      </c>
      <c r="I60" s="2"/>
      <c r="J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30">
      <c r="A61" s="10" t="s">
        <v>38</v>
      </c>
      <c r="B61" s="10"/>
      <c r="C61" s="9" t="s">
        <v>90</v>
      </c>
      <c r="D61" s="9">
        <v>10</v>
      </c>
      <c r="E61" s="104" t="s">
        <v>39</v>
      </c>
      <c r="F61" s="104"/>
      <c r="G61" s="8">
        <f>G62</f>
        <v>62</v>
      </c>
      <c r="I61" s="2"/>
      <c r="J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5">
      <c r="A62" s="5" t="s">
        <v>37</v>
      </c>
      <c r="B62" s="5"/>
      <c r="C62" s="9" t="s">
        <v>90</v>
      </c>
      <c r="D62" s="9">
        <v>10</v>
      </c>
      <c r="E62" s="104" t="s">
        <v>40</v>
      </c>
      <c r="F62" s="104"/>
      <c r="G62" s="8">
        <f>G63</f>
        <v>62</v>
      </c>
      <c r="I62" s="2"/>
      <c r="J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30">
      <c r="A63" s="10" t="s">
        <v>21</v>
      </c>
      <c r="B63" s="10"/>
      <c r="C63" s="9" t="s">
        <v>90</v>
      </c>
      <c r="D63" s="9">
        <v>10</v>
      </c>
      <c r="E63" s="104" t="s">
        <v>40</v>
      </c>
      <c r="F63" s="104">
        <v>240</v>
      </c>
      <c r="G63" s="8">
        <v>62</v>
      </c>
      <c r="I63" s="2"/>
      <c r="J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5">
      <c r="A64" s="13" t="s">
        <v>41</v>
      </c>
      <c r="B64" s="13"/>
      <c r="C64" s="12" t="s">
        <v>86</v>
      </c>
      <c r="D64" s="12" t="s">
        <v>87</v>
      </c>
      <c r="E64" s="6"/>
      <c r="F64" s="6"/>
      <c r="G64" s="7">
        <f>G65+G69</f>
        <v>1272</v>
      </c>
      <c r="I64" s="2"/>
      <c r="J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5">
      <c r="A65" s="5" t="s">
        <v>122</v>
      </c>
      <c r="B65" s="5"/>
      <c r="C65" s="9" t="s">
        <v>86</v>
      </c>
      <c r="D65" s="9" t="s">
        <v>91</v>
      </c>
      <c r="E65" s="104"/>
      <c r="F65" s="104"/>
      <c r="G65" s="104">
        <f>G66</f>
        <v>966.5</v>
      </c>
      <c r="I65" s="2"/>
      <c r="J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5">
      <c r="A66" s="5" t="s">
        <v>103</v>
      </c>
      <c r="B66" s="5"/>
      <c r="C66" s="9" t="s">
        <v>86</v>
      </c>
      <c r="D66" s="9" t="s">
        <v>91</v>
      </c>
      <c r="E66" s="104" t="s">
        <v>42</v>
      </c>
      <c r="F66" s="104"/>
      <c r="G66" s="104">
        <f>G67</f>
        <v>966.5</v>
      </c>
      <c r="I66" s="2"/>
      <c r="J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89.25" customHeight="1">
      <c r="A67" s="10" t="s">
        <v>104</v>
      </c>
      <c r="B67" s="10"/>
      <c r="C67" s="9" t="s">
        <v>86</v>
      </c>
      <c r="D67" s="9" t="s">
        <v>91</v>
      </c>
      <c r="E67" s="104" t="s">
        <v>43</v>
      </c>
      <c r="F67" s="104"/>
      <c r="G67" s="104">
        <f>G68</f>
        <v>966.5</v>
      </c>
      <c r="I67" s="2"/>
      <c r="J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30">
      <c r="A68" s="10" t="s">
        <v>21</v>
      </c>
      <c r="B68" s="10"/>
      <c r="C68" s="9" t="s">
        <v>86</v>
      </c>
      <c r="D68" s="9" t="s">
        <v>91</v>
      </c>
      <c r="E68" s="104" t="s">
        <v>43</v>
      </c>
      <c r="F68" s="104">
        <v>240</v>
      </c>
      <c r="G68" s="104">
        <v>966.5</v>
      </c>
      <c r="I68" s="2"/>
      <c r="J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30">
      <c r="A69" s="10" t="s">
        <v>124</v>
      </c>
      <c r="B69" s="10"/>
      <c r="C69" s="9" t="s">
        <v>86</v>
      </c>
      <c r="D69" s="9" t="s">
        <v>123</v>
      </c>
      <c r="E69" s="104" t="s">
        <v>111</v>
      </c>
      <c r="F69" s="104"/>
      <c r="G69" s="8">
        <f>SUM(G70)</f>
        <v>305.5</v>
      </c>
      <c r="I69" s="2"/>
      <c r="J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45">
      <c r="A70" s="10" t="s">
        <v>125</v>
      </c>
      <c r="B70" s="10"/>
      <c r="C70" s="9" t="s">
        <v>86</v>
      </c>
      <c r="D70" s="9" t="s">
        <v>123</v>
      </c>
      <c r="E70" s="104" t="s">
        <v>126</v>
      </c>
      <c r="F70" s="104"/>
      <c r="G70" s="8">
        <f>SUM(+G71)</f>
        <v>305.5</v>
      </c>
      <c r="I70" s="2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48.75" customHeight="1">
      <c r="A71" s="10" t="s">
        <v>288</v>
      </c>
      <c r="B71" s="10"/>
      <c r="C71" s="9" t="s">
        <v>86</v>
      </c>
      <c r="D71" s="9" t="s">
        <v>123</v>
      </c>
      <c r="E71" s="104" t="s">
        <v>127</v>
      </c>
      <c r="F71" s="104"/>
      <c r="G71" s="8">
        <f>SUM(G72)</f>
        <v>305.5</v>
      </c>
      <c r="I71" s="2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30">
      <c r="A72" s="10" t="s">
        <v>21</v>
      </c>
      <c r="B72" s="10"/>
      <c r="C72" s="9" t="s">
        <v>86</v>
      </c>
      <c r="D72" s="9" t="s">
        <v>123</v>
      </c>
      <c r="E72" s="104" t="s">
        <v>127</v>
      </c>
      <c r="F72" s="104">
        <v>240</v>
      </c>
      <c r="G72" s="8">
        <v>305.5</v>
      </c>
      <c r="I72" s="2"/>
      <c r="J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10" ht="28.5">
      <c r="A73" s="13" t="s">
        <v>8</v>
      </c>
      <c r="B73" s="13"/>
      <c r="C73" s="12" t="s">
        <v>92</v>
      </c>
      <c r="D73" s="12" t="s">
        <v>87</v>
      </c>
      <c r="E73" s="6"/>
      <c r="F73" s="6"/>
      <c r="G73" s="7">
        <f>+G74</f>
        <v>2976.3</v>
      </c>
      <c r="I73" s="2"/>
      <c r="J73" s="2"/>
    </row>
    <row r="74" spans="1:10" ht="15">
      <c r="A74" s="5" t="s">
        <v>9</v>
      </c>
      <c r="B74" s="5"/>
      <c r="C74" s="9" t="s">
        <v>92</v>
      </c>
      <c r="D74" s="9" t="s">
        <v>90</v>
      </c>
      <c r="E74" s="104"/>
      <c r="F74" s="104"/>
      <c r="G74" s="8">
        <f>G75</f>
        <v>2976.3</v>
      </c>
      <c r="I74" s="2"/>
      <c r="J74" s="2"/>
    </row>
    <row r="75" spans="1:10" ht="45">
      <c r="A75" s="5" t="s">
        <v>161</v>
      </c>
      <c r="B75" s="5"/>
      <c r="C75" s="9" t="s">
        <v>92</v>
      </c>
      <c r="D75" s="9" t="s">
        <v>90</v>
      </c>
      <c r="E75" s="104" t="s">
        <v>44</v>
      </c>
      <c r="F75" s="104"/>
      <c r="G75" s="8">
        <f>G76+G82+G85</f>
        <v>2976.3</v>
      </c>
      <c r="I75" s="2"/>
      <c r="J75" s="2"/>
    </row>
    <row r="76" spans="1:10" ht="30">
      <c r="A76" s="5" t="s">
        <v>45</v>
      </c>
      <c r="B76" s="5"/>
      <c r="C76" s="9" t="s">
        <v>92</v>
      </c>
      <c r="D76" s="9" t="s">
        <v>90</v>
      </c>
      <c r="E76" s="104" t="s">
        <v>46</v>
      </c>
      <c r="F76" s="104"/>
      <c r="G76" s="8">
        <f>G77+G80</f>
        <v>1076.5</v>
      </c>
      <c r="I76" s="2"/>
      <c r="J76" s="2"/>
    </row>
    <row r="77" spans="1:10" ht="15">
      <c r="A77" s="5" t="s">
        <v>47</v>
      </c>
      <c r="B77" s="5"/>
      <c r="C77" s="9" t="s">
        <v>92</v>
      </c>
      <c r="D77" s="9" t="s">
        <v>90</v>
      </c>
      <c r="E77" s="104" t="s">
        <v>48</v>
      </c>
      <c r="F77" s="104"/>
      <c r="G77" s="8">
        <f>G78+G79</f>
        <v>372.9</v>
      </c>
      <c r="I77" s="2"/>
      <c r="J77" s="2"/>
    </row>
    <row r="78" spans="1:10" ht="30">
      <c r="A78" s="5" t="s">
        <v>21</v>
      </c>
      <c r="B78" s="5"/>
      <c r="C78" s="9" t="s">
        <v>92</v>
      </c>
      <c r="D78" s="9" t="s">
        <v>90</v>
      </c>
      <c r="E78" s="104" t="s">
        <v>48</v>
      </c>
      <c r="F78" s="104">
        <v>240</v>
      </c>
      <c r="G78" s="8">
        <v>367.9</v>
      </c>
      <c r="I78" s="2"/>
      <c r="J78" s="24"/>
    </row>
    <row r="79" spans="1:10" ht="15">
      <c r="A79" s="5" t="s">
        <v>22</v>
      </c>
      <c r="B79" s="5"/>
      <c r="C79" s="9" t="s">
        <v>92</v>
      </c>
      <c r="D79" s="9" t="s">
        <v>90</v>
      </c>
      <c r="E79" s="104" t="s">
        <v>48</v>
      </c>
      <c r="F79" s="104">
        <v>850</v>
      </c>
      <c r="G79" s="8">
        <v>5</v>
      </c>
      <c r="I79" s="2"/>
      <c r="J79" s="24"/>
    </row>
    <row r="80" spans="1:39" ht="15">
      <c r="A80" s="5" t="s">
        <v>98</v>
      </c>
      <c r="B80" s="5"/>
      <c r="C80" s="9" t="s">
        <v>92</v>
      </c>
      <c r="D80" s="9" t="s">
        <v>90</v>
      </c>
      <c r="E80" s="104" t="s">
        <v>49</v>
      </c>
      <c r="F80" s="104"/>
      <c r="G80" s="104">
        <f>G81</f>
        <v>703.6</v>
      </c>
      <c r="I80" s="2"/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30">
      <c r="A81" s="10" t="s">
        <v>21</v>
      </c>
      <c r="B81" s="10"/>
      <c r="C81" s="9" t="s">
        <v>92</v>
      </c>
      <c r="D81" s="9" t="s">
        <v>90</v>
      </c>
      <c r="E81" s="104" t="s">
        <v>50</v>
      </c>
      <c r="F81" s="104">
        <v>240</v>
      </c>
      <c r="G81" s="104">
        <v>703.6</v>
      </c>
      <c r="H81" s="17" t="s">
        <v>111</v>
      </c>
      <c r="I81" s="27"/>
      <c r="J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30">
      <c r="A82" s="5" t="s">
        <v>51</v>
      </c>
      <c r="B82" s="5"/>
      <c r="C82" s="9" t="s">
        <v>92</v>
      </c>
      <c r="D82" s="9" t="s">
        <v>90</v>
      </c>
      <c r="E82" s="104" t="s">
        <v>52</v>
      </c>
      <c r="F82" s="104"/>
      <c r="G82" s="104">
        <f>G83</f>
        <v>37.7</v>
      </c>
      <c r="I82" s="2"/>
      <c r="J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15">
      <c r="A83" s="5" t="s">
        <v>47</v>
      </c>
      <c r="B83" s="5"/>
      <c r="C83" s="9" t="s">
        <v>92</v>
      </c>
      <c r="D83" s="9" t="s">
        <v>90</v>
      </c>
      <c r="E83" s="104" t="s">
        <v>53</v>
      </c>
      <c r="F83" s="104"/>
      <c r="G83" s="104">
        <f>G84</f>
        <v>37.7</v>
      </c>
      <c r="I83" s="2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30">
      <c r="A84" s="5" t="s">
        <v>21</v>
      </c>
      <c r="B84" s="5"/>
      <c r="C84" s="9" t="s">
        <v>92</v>
      </c>
      <c r="D84" s="9" t="s">
        <v>90</v>
      </c>
      <c r="E84" s="104" t="s">
        <v>53</v>
      </c>
      <c r="F84" s="104">
        <v>240</v>
      </c>
      <c r="G84" s="104">
        <v>37.7</v>
      </c>
      <c r="I84" s="2" t="s">
        <v>111</v>
      </c>
      <c r="J84" s="2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30">
      <c r="A85" s="10" t="s">
        <v>54</v>
      </c>
      <c r="B85" s="10"/>
      <c r="C85" s="9" t="s">
        <v>92</v>
      </c>
      <c r="D85" s="9" t="s">
        <v>90</v>
      </c>
      <c r="E85" s="104" t="s">
        <v>55</v>
      </c>
      <c r="F85" s="104"/>
      <c r="G85" s="8">
        <f>G86+G90+G88</f>
        <v>1862.1</v>
      </c>
      <c r="I85" s="2"/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5">
      <c r="A86" s="10" t="s">
        <v>47</v>
      </c>
      <c r="B86" s="10"/>
      <c r="C86" s="9" t="s">
        <v>92</v>
      </c>
      <c r="D86" s="9" t="s">
        <v>90</v>
      </c>
      <c r="E86" s="104" t="s">
        <v>56</v>
      </c>
      <c r="F86" s="104"/>
      <c r="G86" s="8">
        <f>G87</f>
        <v>281.1</v>
      </c>
      <c r="I86" s="2"/>
      <c r="J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30">
      <c r="A87" s="10" t="s">
        <v>21</v>
      </c>
      <c r="B87" s="10"/>
      <c r="C87" s="9" t="s">
        <v>92</v>
      </c>
      <c r="D87" s="9" t="s">
        <v>90</v>
      </c>
      <c r="E87" s="104" t="s">
        <v>56</v>
      </c>
      <c r="F87" s="104">
        <v>240</v>
      </c>
      <c r="G87" s="8">
        <v>281.1</v>
      </c>
      <c r="H87" s="17" t="s">
        <v>111</v>
      </c>
      <c r="I87" s="2"/>
      <c r="J87" s="28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75">
      <c r="A88" s="10" t="s">
        <v>272</v>
      </c>
      <c r="B88" s="10"/>
      <c r="C88" s="9" t="s">
        <v>92</v>
      </c>
      <c r="D88" s="9" t="s">
        <v>90</v>
      </c>
      <c r="E88" s="104" t="s">
        <v>281</v>
      </c>
      <c r="F88" s="104"/>
      <c r="G88" s="8">
        <f>SUM(G89)</f>
        <v>45</v>
      </c>
      <c r="I88" s="2"/>
      <c r="J88" s="28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30">
      <c r="A89" s="10" t="s">
        <v>21</v>
      </c>
      <c r="B89" s="10"/>
      <c r="C89" s="9" t="s">
        <v>92</v>
      </c>
      <c r="D89" s="9" t="s">
        <v>90</v>
      </c>
      <c r="E89" s="104" t="s">
        <v>281</v>
      </c>
      <c r="F89" s="104">
        <v>240</v>
      </c>
      <c r="G89" s="8">
        <v>45</v>
      </c>
      <c r="H89" s="17" t="s">
        <v>111</v>
      </c>
      <c r="I89" s="2"/>
      <c r="J89" s="28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21" customHeight="1">
      <c r="A90" s="10" t="s">
        <v>57</v>
      </c>
      <c r="B90" s="10"/>
      <c r="C90" s="9" t="s">
        <v>92</v>
      </c>
      <c r="D90" s="9" t="s">
        <v>90</v>
      </c>
      <c r="E90" s="104" t="s">
        <v>58</v>
      </c>
      <c r="F90" s="104"/>
      <c r="G90" s="8">
        <f>G91</f>
        <v>1536</v>
      </c>
      <c r="I90" s="2"/>
      <c r="J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30">
      <c r="A91" s="10" t="s">
        <v>21</v>
      </c>
      <c r="B91" s="10"/>
      <c r="C91" s="9" t="s">
        <v>92</v>
      </c>
      <c r="D91" s="9" t="s">
        <v>90</v>
      </c>
      <c r="E91" s="104" t="s">
        <v>58</v>
      </c>
      <c r="F91" s="104">
        <v>240</v>
      </c>
      <c r="G91" s="8">
        <v>1536</v>
      </c>
      <c r="I91" s="2"/>
      <c r="J91" s="28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15">
      <c r="A92" s="26" t="s">
        <v>138</v>
      </c>
      <c r="B92" s="26"/>
      <c r="C92" s="12" t="s">
        <v>89</v>
      </c>
      <c r="D92" s="12" t="s">
        <v>87</v>
      </c>
      <c r="E92" s="6"/>
      <c r="F92" s="6"/>
      <c r="G92" s="6">
        <f>G93</f>
        <v>5.3</v>
      </c>
      <c r="I92" s="2"/>
      <c r="J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">
      <c r="A93" s="10" t="s">
        <v>59</v>
      </c>
      <c r="B93" s="10"/>
      <c r="C93" s="9" t="s">
        <v>89</v>
      </c>
      <c r="D93" s="9" t="s">
        <v>89</v>
      </c>
      <c r="E93" s="104"/>
      <c r="F93" s="104"/>
      <c r="G93" s="8">
        <f>G94</f>
        <v>5.3</v>
      </c>
      <c r="I93" s="2"/>
      <c r="J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30">
      <c r="A94" s="5" t="s">
        <v>60</v>
      </c>
      <c r="B94" s="5"/>
      <c r="C94" s="9" t="s">
        <v>89</v>
      </c>
      <c r="D94" s="9" t="s">
        <v>89</v>
      </c>
      <c r="E94" s="104" t="s">
        <v>61</v>
      </c>
      <c r="F94" s="104"/>
      <c r="G94" s="8">
        <f>G95</f>
        <v>5.3</v>
      </c>
      <c r="I94" s="2"/>
      <c r="J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">
      <c r="A95" s="5" t="s">
        <v>27</v>
      </c>
      <c r="B95" s="5"/>
      <c r="C95" s="9" t="s">
        <v>89</v>
      </c>
      <c r="D95" s="9" t="s">
        <v>89</v>
      </c>
      <c r="E95" s="104" t="s">
        <v>94</v>
      </c>
      <c r="F95" s="104"/>
      <c r="G95" s="104">
        <f>G96</f>
        <v>5.3</v>
      </c>
      <c r="I95" s="2"/>
      <c r="J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20">
      <c r="A96" s="10" t="s">
        <v>128</v>
      </c>
      <c r="B96" s="10"/>
      <c r="C96" s="9" t="s">
        <v>89</v>
      </c>
      <c r="D96" s="9" t="s">
        <v>89</v>
      </c>
      <c r="E96" s="104" t="s">
        <v>62</v>
      </c>
      <c r="F96" s="104"/>
      <c r="G96" s="104">
        <f>G97</f>
        <v>5.3</v>
      </c>
      <c r="I96" s="2"/>
      <c r="J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ht="15">
      <c r="A97" s="10" t="s">
        <v>1</v>
      </c>
      <c r="B97" s="10"/>
      <c r="C97" s="9" t="s">
        <v>89</v>
      </c>
      <c r="D97" s="9" t="s">
        <v>89</v>
      </c>
      <c r="E97" s="104" t="s">
        <v>62</v>
      </c>
      <c r="F97" s="104">
        <v>540</v>
      </c>
      <c r="G97" s="104">
        <v>5.3</v>
      </c>
      <c r="I97" s="2"/>
      <c r="J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ht="15">
      <c r="A98" s="13" t="s">
        <v>139</v>
      </c>
      <c r="B98" s="13"/>
      <c r="C98" s="12" t="s">
        <v>93</v>
      </c>
      <c r="D98" s="12" t="s">
        <v>87</v>
      </c>
      <c r="E98" s="6"/>
      <c r="F98" s="6"/>
      <c r="G98" s="6">
        <f>G99</f>
        <v>1779.4</v>
      </c>
      <c r="I98" s="2"/>
      <c r="J98" s="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ht="15">
      <c r="A99" s="5" t="s">
        <v>63</v>
      </c>
      <c r="B99" s="5"/>
      <c r="C99" s="9" t="s">
        <v>93</v>
      </c>
      <c r="D99" s="9" t="s">
        <v>84</v>
      </c>
      <c r="E99" s="104"/>
      <c r="F99" s="104"/>
      <c r="G99" s="8">
        <f>+G100</f>
        <v>1779.4</v>
      </c>
      <c r="I99" s="2"/>
      <c r="J99" s="2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ht="30" customHeight="1">
      <c r="A100" s="10" t="s">
        <v>99</v>
      </c>
      <c r="B100" s="10"/>
      <c r="C100" s="9" t="s">
        <v>93</v>
      </c>
      <c r="D100" s="9" t="s">
        <v>84</v>
      </c>
      <c r="E100" s="104" t="s">
        <v>100</v>
      </c>
      <c r="F100" s="104"/>
      <c r="G100" s="104">
        <f>G101</f>
        <v>1779.4</v>
      </c>
      <c r="H100" s="34"/>
      <c r="I100" s="2"/>
      <c r="J100" s="2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ht="15">
      <c r="A101" s="10" t="s">
        <v>27</v>
      </c>
      <c r="B101" s="10"/>
      <c r="C101" s="9" t="s">
        <v>93</v>
      </c>
      <c r="D101" s="9" t="s">
        <v>84</v>
      </c>
      <c r="E101" s="104" t="s">
        <v>129</v>
      </c>
      <c r="F101" s="104"/>
      <c r="G101" s="104">
        <f>G102</f>
        <v>1779.4</v>
      </c>
      <c r="H101" s="35"/>
      <c r="I101" s="2"/>
      <c r="J101" s="2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ht="90">
      <c r="A102" s="5" t="s">
        <v>131</v>
      </c>
      <c r="B102" s="5"/>
      <c r="C102" s="9" t="s">
        <v>93</v>
      </c>
      <c r="D102" s="9" t="s">
        <v>84</v>
      </c>
      <c r="E102" s="104" t="s">
        <v>130</v>
      </c>
      <c r="F102" s="104"/>
      <c r="G102" s="104">
        <f>G103</f>
        <v>1779.4</v>
      </c>
      <c r="I102" s="2"/>
      <c r="J102" s="2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ht="15">
      <c r="A103" s="5" t="s">
        <v>1</v>
      </c>
      <c r="B103" s="5"/>
      <c r="C103" s="9" t="s">
        <v>93</v>
      </c>
      <c r="D103" s="9" t="s">
        <v>84</v>
      </c>
      <c r="E103" s="104" t="s">
        <v>130</v>
      </c>
      <c r="F103" s="104">
        <v>540</v>
      </c>
      <c r="G103" s="104">
        <v>1779.4</v>
      </c>
      <c r="H103" s="17" t="s">
        <v>111</v>
      </c>
      <c r="I103" s="2"/>
      <c r="J103" s="2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ht="15">
      <c r="A104" s="13" t="s">
        <v>140</v>
      </c>
      <c r="B104" s="13"/>
      <c r="C104" s="12">
        <v>10</v>
      </c>
      <c r="D104" s="12" t="s">
        <v>87</v>
      </c>
      <c r="E104" s="6"/>
      <c r="F104" s="6"/>
      <c r="G104" s="7">
        <f>G105+G110+G116</f>
        <v>960</v>
      </c>
      <c r="I104" s="2"/>
      <c r="J104" s="2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ht="15">
      <c r="A105" s="5" t="s">
        <v>10</v>
      </c>
      <c r="B105" s="5"/>
      <c r="C105" s="9">
        <v>10</v>
      </c>
      <c r="D105" s="9" t="s">
        <v>84</v>
      </c>
      <c r="E105" s="104"/>
      <c r="F105" s="104"/>
      <c r="G105" s="104">
        <f>G106</f>
        <v>751.7</v>
      </c>
      <c r="I105" s="2"/>
      <c r="J105" s="2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ht="60">
      <c r="A106" s="10" t="s">
        <v>106</v>
      </c>
      <c r="B106" s="10"/>
      <c r="C106" s="9">
        <v>10</v>
      </c>
      <c r="D106" s="9" t="s">
        <v>84</v>
      </c>
      <c r="E106" s="104" t="s">
        <v>107</v>
      </c>
      <c r="F106" s="104"/>
      <c r="G106" s="104">
        <f>G107</f>
        <v>751.7</v>
      </c>
      <c r="I106" s="2"/>
      <c r="J106" s="2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ht="30">
      <c r="A107" s="10" t="s">
        <v>132</v>
      </c>
      <c r="B107" s="10"/>
      <c r="C107" s="9">
        <v>10</v>
      </c>
      <c r="D107" s="9" t="s">
        <v>84</v>
      </c>
      <c r="E107" s="104" t="s">
        <v>133</v>
      </c>
      <c r="F107" s="104"/>
      <c r="G107" s="104">
        <f>G108</f>
        <v>751.7</v>
      </c>
      <c r="I107" s="2"/>
      <c r="J107" s="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ht="45">
      <c r="A108" s="10" t="s">
        <v>135</v>
      </c>
      <c r="B108" s="10"/>
      <c r="C108" s="9">
        <v>10</v>
      </c>
      <c r="D108" s="9" t="s">
        <v>84</v>
      </c>
      <c r="E108" s="104" t="s">
        <v>134</v>
      </c>
      <c r="F108" s="104"/>
      <c r="G108" s="104">
        <f>G109</f>
        <v>751.7</v>
      </c>
      <c r="I108" s="2"/>
      <c r="J108" s="2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ht="30">
      <c r="A109" s="5" t="s">
        <v>66</v>
      </c>
      <c r="B109" s="5"/>
      <c r="C109" s="9">
        <v>10</v>
      </c>
      <c r="D109" s="9" t="s">
        <v>84</v>
      </c>
      <c r="E109" s="104" t="s">
        <v>134</v>
      </c>
      <c r="F109" s="104">
        <v>310</v>
      </c>
      <c r="G109" s="104">
        <v>751.7</v>
      </c>
      <c r="I109" s="2"/>
      <c r="J109" s="2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ht="15">
      <c r="A110" s="5" t="s">
        <v>67</v>
      </c>
      <c r="B110" s="5"/>
      <c r="C110" s="9">
        <v>10</v>
      </c>
      <c r="D110" s="9" t="s">
        <v>90</v>
      </c>
      <c r="E110" s="104"/>
      <c r="F110" s="104"/>
      <c r="G110" s="8">
        <f>G112</f>
        <v>158.3</v>
      </c>
      <c r="I110" s="2"/>
      <c r="J110" s="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ht="30">
      <c r="A111" s="5" t="s">
        <v>64</v>
      </c>
      <c r="B111" s="5"/>
      <c r="C111" s="9" t="s">
        <v>136</v>
      </c>
      <c r="D111" s="9" t="s">
        <v>90</v>
      </c>
      <c r="E111" s="104" t="s">
        <v>65</v>
      </c>
      <c r="F111" s="104"/>
      <c r="G111" s="8"/>
      <c r="I111" s="2"/>
      <c r="J111" s="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ht="60">
      <c r="A112" s="10" t="s">
        <v>68</v>
      </c>
      <c r="B112" s="10"/>
      <c r="C112" s="9">
        <v>10</v>
      </c>
      <c r="D112" s="9" t="s">
        <v>90</v>
      </c>
      <c r="E112" s="104" t="s">
        <v>69</v>
      </c>
      <c r="F112" s="104"/>
      <c r="G112" s="8">
        <f>G113</f>
        <v>158.3</v>
      </c>
      <c r="I112" s="2"/>
      <c r="J112" s="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ht="15">
      <c r="A113" s="10" t="s">
        <v>81</v>
      </c>
      <c r="B113" s="10"/>
      <c r="C113" s="9">
        <v>10</v>
      </c>
      <c r="D113" s="9" t="s">
        <v>90</v>
      </c>
      <c r="E113" s="104" t="s">
        <v>95</v>
      </c>
      <c r="F113" s="104"/>
      <c r="G113" s="8">
        <f>G114</f>
        <v>158.3</v>
      </c>
      <c r="I113" s="2"/>
      <c r="J113" s="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ht="135">
      <c r="A114" s="10" t="s">
        <v>70</v>
      </c>
      <c r="B114" s="10"/>
      <c r="C114" s="9">
        <v>10</v>
      </c>
      <c r="D114" s="9" t="s">
        <v>90</v>
      </c>
      <c r="E114" s="104" t="s">
        <v>71</v>
      </c>
      <c r="F114" s="104"/>
      <c r="G114" s="8">
        <f>G115</f>
        <v>158.3</v>
      </c>
      <c r="I114" s="2"/>
      <c r="J114" s="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ht="15.75">
      <c r="A115" s="25" t="s">
        <v>1</v>
      </c>
      <c r="B115" s="25"/>
      <c r="C115" s="9">
        <v>10</v>
      </c>
      <c r="D115" s="9" t="s">
        <v>90</v>
      </c>
      <c r="E115" s="104" t="s">
        <v>71</v>
      </c>
      <c r="F115" s="104">
        <v>540</v>
      </c>
      <c r="G115" s="8">
        <v>158.3</v>
      </c>
      <c r="I115" s="2"/>
      <c r="J115" s="28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ht="31.5">
      <c r="A116" s="25" t="s">
        <v>73</v>
      </c>
      <c r="B116" s="25"/>
      <c r="C116" s="9">
        <v>10</v>
      </c>
      <c r="D116" s="9" t="s">
        <v>88</v>
      </c>
      <c r="E116" s="104"/>
      <c r="F116" s="104"/>
      <c r="G116" s="8">
        <f>G117</f>
        <v>50</v>
      </c>
      <c r="I116" s="2"/>
      <c r="J116" s="2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ht="31.5">
      <c r="A117" s="25" t="s">
        <v>64</v>
      </c>
      <c r="B117" s="25"/>
      <c r="C117" s="9">
        <v>10</v>
      </c>
      <c r="D117" s="9" t="s">
        <v>88</v>
      </c>
      <c r="E117" s="104" t="s">
        <v>65</v>
      </c>
      <c r="F117" s="104"/>
      <c r="G117" s="8">
        <f>G118</f>
        <v>50</v>
      </c>
      <c r="I117" s="2"/>
      <c r="J117" s="2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ht="31.5">
      <c r="A118" s="25" t="s">
        <v>74</v>
      </c>
      <c r="B118" s="25"/>
      <c r="C118" s="9">
        <v>10</v>
      </c>
      <c r="D118" s="9" t="s">
        <v>88</v>
      </c>
      <c r="E118" s="104" t="s">
        <v>75</v>
      </c>
      <c r="F118" s="104"/>
      <c r="G118" s="8">
        <f>G119</f>
        <v>50</v>
      </c>
      <c r="I118" s="2"/>
      <c r="J118" s="2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ht="31.5">
      <c r="A119" s="25" t="s">
        <v>72</v>
      </c>
      <c r="B119" s="25"/>
      <c r="C119" s="9">
        <v>10</v>
      </c>
      <c r="D119" s="9" t="s">
        <v>88</v>
      </c>
      <c r="E119" s="104" t="s">
        <v>76</v>
      </c>
      <c r="F119" s="104"/>
      <c r="G119" s="8">
        <f>G120</f>
        <v>50</v>
      </c>
      <c r="I119" s="2"/>
      <c r="J119" s="2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ht="30">
      <c r="A120" s="5" t="s">
        <v>21</v>
      </c>
      <c r="B120" s="5"/>
      <c r="C120" s="9">
        <v>10</v>
      </c>
      <c r="D120" s="9" t="s">
        <v>88</v>
      </c>
      <c r="E120" s="104" t="s">
        <v>76</v>
      </c>
      <c r="F120" s="104">
        <v>240</v>
      </c>
      <c r="G120" s="8">
        <v>50</v>
      </c>
      <c r="I120" s="2"/>
      <c r="J120" s="28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ht="15">
      <c r="A121" s="13" t="s">
        <v>141</v>
      </c>
      <c r="B121" s="13"/>
      <c r="C121" s="12">
        <v>11</v>
      </c>
      <c r="D121" s="12" t="s">
        <v>87</v>
      </c>
      <c r="E121" s="6"/>
      <c r="F121" s="6"/>
      <c r="G121" s="7">
        <f>G122</f>
        <v>15</v>
      </c>
      <c r="I121" s="2"/>
      <c r="J121" s="2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ht="15">
      <c r="A122" s="5" t="s">
        <v>77</v>
      </c>
      <c r="B122" s="5"/>
      <c r="C122" s="9">
        <v>11</v>
      </c>
      <c r="D122" s="9" t="s">
        <v>84</v>
      </c>
      <c r="E122" s="104"/>
      <c r="F122" s="104"/>
      <c r="G122" s="8">
        <f>G123</f>
        <v>15</v>
      </c>
      <c r="I122" s="2"/>
      <c r="J122" s="2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ht="45">
      <c r="A123" s="5" t="s">
        <v>78</v>
      </c>
      <c r="B123" s="5"/>
      <c r="C123" s="9">
        <v>11</v>
      </c>
      <c r="D123" s="9" t="s">
        <v>84</v>
      </c>
      <c r="E123" s="104" t="s">
        <v>79</v>
      </c>
      <c r="F123" s="104"/>
      <c r="G123" s="8">
        <f>G124</f>
        <v>15</v>
      </c>
      <c r="I123" s="2"/>
      <c r="J123" s="2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ht="30">
      <c r="A124" s="10" t="s">
        <v>137</v>
      </c>
      <c r="B124" s="10"/>
      <c r="C124" s="9">
        <v>11</v>
      </c>
      <c r="D124" s="9" t="s">
        <v>84</v>
      </c>
      <c r="E124" s="104" t="s">
        <v>80</v>
      </c>
      <c r="F124" s="104"/>
      <c r="G124" s="8">
        <f>G125</f>
        <v>15</v>
      </c>
      <c r="I124" s="2"/>
      <c r="J124" s="2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ht="30">
      <c r="A125" s="10" t="s">
        <v>21</v>
      </c>
      <c r="B125" s="10"/>
      <c r="C125" s="9">
        <v>11</v>
      </c>
      <c r="D125" s="9" t="s">
        <v>84</v>
      </c>
      <c r="E125" s="104" t="s">
        <v>80</v>
      </c>
      <c r="F125" s="104">
        <v>240</v>
      </c>
      <c r="G125" s="8">
        <v>15</v>
      </c>
      <c r="H125" s="17" t="s">
        <v>111</v>
      </c>
      <c r="I125" s="2"/>
      <c r="J125" s="28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ht="15">
      <c r="A126" s="13" t="s">
        <v>11</v>
      </c>
      <c r="B126" s="13"/>
      <c r="C126" s="12"/>
      <c r="D126" s="12"/>
      <c r="E126" s="6"/>
      <c r="F126" s="6"/>
      <c r="G126" s="7">
        <f>G11+G54+G59+G64+G73+G92+G98+G104+G121</f>
        <v>12490.9</v>
      </c>
      <c r="I126" s="2"/>
      <c r="J126" s="2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ht="15">
      <c r="A127" s="13" t="s">
        <v>12</v>
      </c>
      <c r="B127" s="13"/>
      <c r="C127" s="12"/>
      <c r="D127" s="12"/>
      <c r="E127" s="6"/>
      <c r="F127" s="6"/>
      <c r="G127" s="7">
        <f>G126</f>
        <v>12490.9</v>
      </c>
      <c r="I127" s="2"/>
      <c r="J127" s="2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ht="15">
      <c r="A128" s="22"/>
      <c r="B128" s="22"/>
      <c r="G128" s="16" t="s">
        <v>242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1:39" ht="15"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1:39" ht="15"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1:39" ht="15"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1:39" ht="15"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3:39" ht="15">
      <c r="C133" s="3"/>
      <c r="D133" s="3"/>
      <c r="E133" s="3"/>
      <c r="F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3:39" ht="15">
      <c r="C134" s="3"/>
      <c r="D134" s="3"/>
      <c r="E134" s="3"/>
      <c r="F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3:39" ht="15">
      <c r="C135" s="3"/>
      <c r="D135" s="3"/>
      <c r="E135" s="3"/>
      <c r="F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3:39" ht="15">
      <c r="C136" s="3"/>
      <c r="D136" s="3"/>
      <c r="E136" s="3"/>
      <c r="F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3:39" ht="15">
      <c r="C137" s="3"/>
      <c r="D137" s="3"/>
      <c r="E137" s="3"/>
      <c r="F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3:6" ht="15">
      <c r="C138" s="3"/>
      <c r="D138" s="3"/>
      <c r="E138" s="3"/>
      <c r="F138" s="3"/>
    </row>
    <row r="139" spans="3:39" ht="15">
      <c r="C139" s="3"/>
      <c r="D139" s="3"/>
      <c r="E139" s="3"/>
      <c r="F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</sheetData>
  <sheetProtection/>
  <mergeCells count="9">
    <mergeCell ref="A1:G1"/>
    <mergeCell ref="A3:G3"/>
    <mergeCell ref="D4:G4"/>
    <mergeCell ref="A5:G5"/>
    <mergeCell ref="A7:A8"/>
    <mergeCell ref="C7:C8"/>
    <mergeCell ref="D7:D8"/>
    <mergeCell ref="E7:E8"/>
    <mergeCell ref="F7:F8"/>
  </mergeCells>
  <printOptions/>
  <pageMargins left="0.7" right="0.7" top="0.75" bottom="0.75" header="0.3" footer="0.3"/>
  <pageSetup horizontalDpi="600" verticalDpi="600" orientation="portrait" paperSize="9" scale="79" r:id="rId1"/>
  <rowBreaks count="2" manualBreakCount="2">
    <brk id="75" max="7" man="1"/>
    <brk id="106" max="7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zoomScalePageLayoutView="0" workbookViewId="0" topLeftCell="A40">
      <selection activeCell="F44" sqref="F44"/>
    </sheetView>
  </sheetViews>
  <sheetFormatPr defaultColWidth="9.140625" defaultRowHeight="15"/>
  <cols>
    <col min="1" max="1" width="42.00390625" style="3" customWidth="1"/>
    <col min="2" max="2" width="14.421875" style="15" customWidth="1"/>
    <col min="3" max="3" width="7.57421875" style="15" customWidth="1"/>
    <col min="4" max="4" width="6.8515625" style="15" customWidth="1"/>
    <col min="5" max="5" width="5.8515625" style="15" customWidth="1"/>
    <col min="6" max="8" width="9.140625" style="16" customWidth="1"/>
    <col min="9" max="9" width="11.8515625" style="17" customWidth="1"/>
    <col min="10" max="10" width="12.57421875" style="17" customWidth="1"/>
    <col min="11" max="11" width="14.8515625" style="4" customWidth="1"/>
    <col min="12" max="12" width="15.00390625" style="2" customWidth="1"/>
    <col min="13" max="40" width="9.140625" style="2" customWidth="1"/>
    <col min="41" max="16384" width="9.140625" style="3" customWidth="1"/>
  </cols>
  <sheetData>
    <row r="1" spans="2:8" ht="15" customHeight="1">
      <c r="B1" s="129" t="s">
        <v>296</v>
      </c>
      <c r="C1" s="129"/>
      <c r="D1" s="129"/>
      <c r="E1" s="129"/>
      <c r="F1" s="129"/>
      <c r="G1" s="129"/>
      <c r="H1" s="129"/>
    </row>
    <row r="2" spans="2:8" ht="15">
      <c r="B2" s="129"/>
      <c r="C2" s="129"/>
      <c r="D2" s="129"/>
      <c r="E2" s="129"/>
      <c r="F2" s="129"/>
      <c r="G2" s="129"/>
      <c r="H2" s="129"/>
    </row>
    <row r="3" spans="2:10" s="1" customFormat="1" ht="21.75" customHeight="1">
      <c r="B3" s="129"/>
      <c r="C3" s="129"/>
      <c r="D3" s="129"/>
      <c r="E3" s="129"/>
      <c r="F3" s="129"/>
      <c r="G3" s="129"/>
      <c r="H3" s="129"/>
      <c r="I3" s="31"/>
      <c r="J3" s="37"/>
    </row>
    <row r="4" spans="2:9" s="1" customFormat="1" ht="15.75">
      <c r="B4" s="129"/>
      <c r="C4" s="129"/>
      <c r="D4" s="129"/>
      <c r="E4" s="129"/>
      <c r="F4" s="129"/>
      <c r="G4" s="129"/>
      <c r="H4" s="129"/>
      <c r="I4" s="32"/>
    </row>
    <row r="5" spans="2:9" s="1" customFormat="1" ht="15.75">
      <c r="B5" s="65"/>
      <c r="C5" s="65"/>
      <c r="D5" s="65"/>
      <c r="E5" s="65"/>
      <c r="F5" s="65"/>
      <c r="G5" s="65"/>
      <c r="H5" s="65"/>
      <c r="I5" s="32"/>
    </row>
    <row r="6" spans="2:9" s="1" customFormat="1" ht="56.25" customHeight="1">
      <c r="B6" s="129" t="s">
        <v>239</v>
      </c>
      <c r="C6" s="129"/>
      <c r="D6" s="129"/>
      <c r="E6" s="129"/>
      <c r="F6" s="129"/>
      <c r="G6" s="129"/>
      <c r="H6" s="129"/>
      <c r="I6" s="32"/>
    </row>
    <row r="7" spans="1:9" s="1" customFormat="1" ht="57" customHeight="1">
      <c r="A7" s="164" t="s">
        <v>249</v>
      </c>
      <c r="B7" s="164"/>
      <c r="C7" s="164"/>
      <c r="D7" s="164"/>
      <c r="E7" s="164"/>
      <c r="F7" s="164"/>
      <c r="G7" s="178"/>
      <c r="H7" s="178"/>
      <c r="I7" s="32"/>
    </row>
    <row r="8" spans="7:40" ht="15.75">
      <c r="G8" s="18" t="s">
        <v>238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 customHeight="1">
      <c r="A9" s="174" t="s">
        <v>143</v>
      </c>
      <c r="B9" s="174" t="s">
        <v>15</v>
      </c>
      <c r="C9" s="175" t="s">
        <v>13</v>
      </c>
      <c r="D9" s="175" t="s">
        <v>14</v>
      </c>
      <c r="E9" s="174" t="s">
        <v>16</v>
      </c>
      <c r="F9" s="174" t="s">
        <v>0</v>
      </c>
      <c r="G9" s="179"/>
      <c r="H9" s="179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5">
      <c r="A10" s="174"/>
      <c r="B10" s="174"/>
      <c r="C10" s="177"/>
      <c r="D10" s="176"/>
      <c r="E10" s="174"/>
      <c r="F10" s="38" t="s">
        <v>82</v>
      </c>
      <c r="G10" s="38" t="s">
        <v>83</v>
      </c>
      <c r="H10" s="38" t="s">
        <v>96</v>
      </c>
      <c r="K10" s="1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5">
      <c r="A11" s="38">
        <v>1</v>
      </c>
      <c r="B11" s="38">
        <v>2</v>
      </c>
      <c r="C11" s="38">
        <v>4</v>
      </c>
      <c r="D11" s="38">
        <v>5</v>
      </c>
      <c r="E11" s="38">
        <v>6</v>
      </c>
      <c r="F11" s="38">
        <v>7</v>
      </c>
      <c r="G11" s="38">
        <v>8</v>
      </c>
      <c r="H11" s="38">
        <v>9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57">
      <c r="A12" s="13" t="s">
        <v>106</v>
      </c>
      <c r="B12" s="6" t="s">
        <v>107</v>
      </c>
      <c r="C12" s="6"/>
      <c r="D12" s="6"/>
      <c r="E12" s="6"/>
      <c r="F12" s="7">
        <f>SUM(F13+F35)</f>
        <v>6065.599999999999</v>
      </c>
      <c r="G12" s="7">
        <f>SUM(G13+G35)</f>
        <v>4124.7</v>
      </c>
      <c r="H12" s="7">
        <f>SUM(H13+H35)</f>
        <v>3935.8</v>
      </c>
      <c r="I12" s="33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60">
      <c r="A13" s="5" t="s">
        <v>108</v>
      </c>
      <c r="B13" s="38" t="s">
        <v>109</v>
      </c>
      <c r="C13" s="38"/>
      <c r="D13" s="38"/>
      <c r="E13" s="38"/>
      <c r="F13" s="8">
        <f>F14+F23+F25+F27+F29+F31+F33+F20</f>
        <v>5313.9</v>
      </c>
      <c r="G13" s="8">
        <f>G14+G23+G25+G27+G29+G31+G33+G20</f>
        <v>3374.5</v>
      </c>
      <c r="H13" s="8">
        <f>H14+H23+H25+H27+H29+H31+H33+H20</f>
        <v>3185.6</v>
      </c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30">
      <c r="A14" s="5" t="s">
        <v>19</v>
      </c>
      <c r="B14" s="38" t="s">
        <v>110</v>
      </c>
      <c r="C14" s="9" t="s">
        <v>111</v>
      </c>
      <c r="D14" s="9" t="s">
        <v>111</v>
      </c>
      <c r="E14" s="38"/>
      <c r="F14" s="8">
        <f>SUM(F15:F19)</f>
        <v>4355.5</v>
      </c>
      <c r="G14" s="8">
        <f>SUM(G15:G19)</f>
        <v>3282.4</v>
      </c>
      <c r="H14" s="8">
        <f>SUM(H15:H19)</f>
        <v>3093.5</v>
      </c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30">
      <c r="A15" s="5" t="s">
        <v>159</v>
      </c>
      <c r="B15" s="38" t="s">
        <v>110</v>
      </c>
      <c r="C15" s="9" t="s">
        <v>84</v>
      </c>
      <c r="D15" s="9" t="s">
        <v>85</v>
      </c>
      <c r="E15" s="38">
        <v>120</v>
      </c>
      <c r="F15" s="8">
        <v>637.9</v>
      </c>
      <c r="G15" s="8">
        <v>545</v>
      </c>
      <c r="H15" s="8">
        <v>545</v>
      </c>
      <c r="J15" s="2"/>
      <c r="K15" s="2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11" ht="30">
      <c r="A16" s="5" t="s">
        <v>159</v>
      </c>
      <c r="B16" s="38" t="s">
        <v>110</v>
      </c>
      <c r="C16" s="9" t="s">
        <v>84</v>
      </c>
      <c r="D16" s="9" t="s">
        <v>86</v>
      </c>
      <c r="E16" s="38">
        <v>120</v>
      </c>
      <c r="F16" s="8">
        <v>2020.2</v>
      </c>
      <c r="G16" s="8">
        <v>2401</v>
      </c>
      <c r="H16" s="8">
        <v>2160.1</v>
      </c>
      <c r="J16" s="24"/>
      <c r="K16" s="24"/>
    </row>
    <row r="17" spans="1:11" ht="30">
      <c r="A17" s="10" t="s">
        <v>23</v>
      </c>
      <c r="B17" s="38" t="s">
        <v>110</v>
      </c>
      <c r="C17" s="9" t="s">
        <v>84</v>
      </c>
      <c r="D17" s="9" t="s">
        <v>86</v>
      </c>
      <c r="E17" s="38">
        <v>240</v>
      </c>
      <c r="F17" s="8">
        <v>1478.1</v>
      </c>
      <c r="G17" s="8">
        <v>300</v>
      </c>
      <c r="H17" s="8">
        <v>352</v>
      </c>
      <c r="I17" s="17" t="s">
        <v>111</v>
      </c>
      <c r="J17" s="24"/>
      <c r="K17" s="24"/>
    </row>
    <row r="18" spans="1:11" ht="15">
      <c r="A18" s="10" t="s">
        <v>282</v>
      </c>
      <c r="B18" s="103" t="s">
        <v>110</v>
      </c>
      <c r="C18" s="9" t="s">
        <v>84</v>
      </c>
      <c r="D18" s="9" t="s">
        <v>86</v>
      </c>
      <c r="E18" s="103">
        <v>830</v>
      </c>
      <c r="F18" s="8">
        <v>175</v>
      </c>
      <c r="G18" s="8">
        <v>0</v>
      </c>
      <c r="H18" s="8">
        <v>0</v>
      </c>
      <c r="J18" s="24"/>
      <c r="K18" s="24"/>
    </row>
    <row r="19" spans="1:11" ht="15">
      <c r="A19" s="5" t="s">
        <v>22</v>
      </c>
      <c r="B19" s="38" t="s">
        <v>110</v>
      </c>
      <c r="C19" s="9" t="s">
        <v>84</v>
      </c>
      <c r="D19" s="9" t="s">
        <v>86</v>
      </c>
      <c r="E19" s="38">
        <v>850</v>
      </c>
      <c r="F19" s="8">
        <v>44.3</v>
      </c>
      <c r="G19" s="8">
        <v>36.4</v>
      </c>
      <c r="H19" s="8">
        <v>36.4</v>
      </c>
      <c r="J19" s="2"/>
      <c r="K19" s="28"/>
    </row>
    <row r="20" spans="1:11" ht="75">
      <c r="A20" s="5" t="s">
        <v>105</v>
      </c>
      <c r="B20" s="103" t="s">
        <v>112</v>
      </c>
      <c r="C20" s="9" t="s">
        <v>111</v>
      </c>
      <c r="D20" s="9" t="s">
        <v>111</v>
      </c>
      <c r="E20" s="103"/>
      <c r="F20" s="8">
        <f>SUM(F21:F22)</f>
        <v>516.7</v>
      </c>
      <c r="G20" s="8">
        <f>SUM(G21:G22)</f>
        <v>0</v>
      </c>
      <c r="H20" s="8">
        <f>SUM(H21:H22)</f>
        <v>0</v>
      </c>
      <c r="J20" s="2"/>
      <c r="K20" s="28"/>
    </row>
    <row r="21" spans="1:11" ht="30">
      <c r="A21" s="5" t="s">
        <v>160</v>
      </c>
      <c r="B21" s="103" t="s">
        <v>112</v>
      </c>
      <c r="C21" s="9" t="s">
        <v>84</v>
      </c>
      <c r="D21" s="9" t="s">
        <v>85</v>
      </c>
      <c r="E21" s="103">
        <v>120</v>
      </c>
      <c r="F21" s="8">
        <v>148.1</v>
      </c>
      <c r="G21" s="8">
        <v>0</v>
      </c>
      <c r="H21" s="8">
        <v>0</v>
      </c>
      <c r="J21" s="2"/>
      <c r="K21" s="28"/>
    </row>
    <row r="22" spans="1:11" ht="35.25" customHeight="1">
      <c r="A22" s="5" t="s">
        <v>160</v>
      </c>
      <c r="B22" s="38" t="s">
        <v>112</v>
      </c>
      <c r="C22" s="9" t="s">
        <v>84</v>
      </c>
      <c r="D22" s="9" t="s">
        <v>86</v>
      </c>
      <c r="E22" s="38">
        <v>120</v>
      </c>
      <c r="F22" s="8">
        <v>368.6</v>
      </c>
      <c r="G22" s="8">
        <v>0</v>
      </c>
      <c r="H22" s="8">
        <v>0</v>
      </c>
      <c r="J22" s="2"/>
      <c r="K22" s="28"/>
    </row>
    <row r="23" spans="1:11" ht="137.25" customHeight="1">
      <c r="A23" s="11" t="s">
        <v>97</v>
      </c>
      <c r="B23" s="38" t="s">
        <v>113</v>
      </c>
      <c r="C23" s="9" t="s">
        <v>111</v>
      </c>
      <c r="D23" s="9" t="s">
        <v>111</v>
      </c>
      <c r="E23" s="38"/>
      <c r="F23" s="8">
        <f>F24</f>
        <v>2</v>
      </c>
      <c r="G23" s="8">
        <f>G24</f>
        <v>2</v>
      </c>
      <c r="H23" s="8">
        <f>H24</f>
        <v>2</v>
      </c>
      <c r="J23" s="2"/>
      <c r="K23" s="2"/>
    </row>
    <row r="24" spans="1:12" ht="30">
      <c r="A24" s="10" t="s">
        <v>23</v>
      </c>
      <c r="B24" s="38" t="s">
        <v>113</v>
      </c>
      <c r="C24" s="9" t="s">
        <v>84</v>
      </c>
      <c r="D24" s="9" t="s">
        <v>86</v>
      </c>
      <c r="E24" s="38">
        <v>240</v>
      </c>
      <c r="F24" s="8">
        <v>2</v>
      </c>
      <c r="G24" s="8">
        <v>2</v>
      </c>
      <c r="H24" s="8">
        <v>2</v>
      </c>
      <c r="J24" s="2"/>
      <c r="K24" s="28"/>
      <c r="L24" s="24"/>
    </row>
    <row r="25" spans="1:11" ht="45">
      <c r="A25" s="10" t="s">
        <v>24</v>
      </c>
      <c r="B25" s="38" t="s">
        <v>115</v>
      </c>
      <c r="C25" s="9" t="s">
        <v>111</v>
      </c>
      <c r="D25" s="9" t="s">
        <v>111</v>
      </c>
      <c r="E25" s="38"/>
      <c r="F25" s="8">
        <f>F26</f>
        <v>38.1</v>
      </c>
      <c r="G25" s="8">
        <f>G26</f>
        <v>38.1</v>
      </c>
      <c r="H25" s="8">
        <f>H26</f>
        <v>38.1</v>
      </c>
      <c r="J25" s="2"/>
      <c r="K25" s="2"/>
    </row>
    <row r="26" spans="1:11" ht="15">
      <c r="A26" s="10" t="s">
        <v>1</v>
      </c>
      <c r="B26" s="38" t="s">
        <v>115</v>
      </c>
      <c r="C26" s="9" t="s">
        <v>84</v>
      </c>
      <c r="D26" s="9" t="s">
        <v>86</v>
      </c>
      <c r="E26" s="38">
        <v>540</v>
      </c>
      <c r="F26" s="8">
        <v>38.1</v>
      </c>
      <c r="G26" s="8">
        <v>38.1</v>
      </c>
      <c r="H26" s="8">
        <v>38.1</v>
      </c>
      <c r="J26" s="2"/>
      <c r="K26" s="28"/>
    </row>
    <row r="27" spans="1:11" ht="45">
      <c r="A27" s="10" t="s">
        <v>28</v>
      </c>
      <c r="B27" s="38" t="s">
        <v>120</v>
      </c>
      <c r="C27" s="9" t="s">
        <v>111</v>
      </c>
      <c r="D27" s="9" t="s">
        <v>111</v>
      </c>
      <c r="E27" s="38"/>
      <c r="F27" s="8">
        <f>F28</f>
        <v>52</v>
      </c>
      <c r="G27" s="8">
        <f>G28</f>
        <v>52</v>
      </c>
      <c r="H27" s="8">
        <f>H28</f>
        <v>52</v>
      </c>
      <c r="J27" s="2"/>
      <c r="K27" s="2"/>
    </row>
    <row r="28" spans="1:11" ht="15">
      <c r="A28" s="5" t="s">
        <v>1</v>
      </c>
      <c r="B28" s="38" t="s">
        <v>121</v>
      </c>
      <c r="C28" s="9" t="s">
        <v>84</v>
      </c>
      <c r="D28" s="9" t="s">
        <v>88</v>
      </c>
      <c r="E28" s="38">
        <v>540</v>
      </c>
      <c r="F28" s="8">
        <v>52</v>
      </c>
      <c r="G28" s="8">
        <v>52</v>
      </c>
      <c r="H28" s="8">
        <v>52</v>
      </c>
      <c r="J28" s="2"/>
      <c r="K28" s="2"/>
    </row>
    <row r="29" spans="1:11" ht="75">
      <c r="A29" s="10" t="s">
        <v>116</v>
      </c>
      <c r="B29" s="38" t="s">
        <v>117</v>
      </c>
      <c r="C29" s="9" t="s">
        <v>111</v>
      </c>
      <c r="D29" s="9" t="s">
        <v>111</v>
      </c>
      <c r="E29" s="38"/>
      <c r="F29" s="8">
        <f>SUM(F30)</f>
        <v>85</v>
      </c>
      <c r="G29" s="8">
        <f>SUM(G30)</f>
        <v>0</v>
      </c>
      <c r="H29" s="8">
        <f>SUM(H30)</f>
        <v>0</v>
      </c>
      <c r="J29" s="2"/>
      <c r="K29" s="28"/>
    </row>
    <row r="30" spans="1:11" ht="15">
      <c r="A30" s="10" t="s">
        <v>1</v>
      </c>
      <c r="B30" s="38" t="s">
        <v>117</v>
      </c>
      <c r="C30" s="9" t="s">
        <v>84</v>
      </c>
      <c r="D30" s="9" t="s">
        <v>86</v>
      </c>
      <c r="E30" s="38">
        <v>540</v>
      </c>
      <c r="F30" s="8">
        <v>85</v>
      </c>
      <c r="G30" s="8">
        <v>0</v>
      </c>
      <c r="H30" s="8">
        <v>0</v>
      </c>
      <c r="J30" s="2"/>
      <c r="K30" s="28"/>
    </row>
    <row r="31" spans="1:11" ht="75">
      <c r="A31" s="5" t="s">
        <v>25</v>
      </c>
      <c r="B31" s="38" t="s">
        <v>118</v>
      </c>
      <c r="C31" s="9" t="s">
        <v>111</v>
      </c>
      <c r="D31" s="9" t="s">
        <v>111</v>
      </c>
      <c r="E31" s="38"/>
      <c r="F31" s="8">
        <f>F32</f>
        <v>222.4</v>
      </c>
      <c r="G31" s="8">
        <f>G32</f>
        <v>0</v>
      </c>
      <c r="H31" s="8">
        <f>H32</f>
        <v>0</v>
      </c>
      <c r="J31" s="2"/>
      <c r="K31" s="2"/>
    </row>
    <row r="32" spans="1:11" ht="15">
      <c r="A32" s="10" t="s">
        <v>1</v>
      </c>
      <c r="B32" s="38" t="s">
        <v>118</v>
      </c>
      <c r="C32" s="9" t="s">
        <v>84</v>
      </c>
      <c r="D32" s="9" t="s">
        <v>86</v>
      </c>
      <c r="E32" s="38">
        <v>540</v>
      </c>
      <c r="F32" s="8">
        <v>222.4</v>
      </c>
      <c r="G32" s="8">
        <v>0</v>
      </c>
      <c r="H32" s="8">
        <v>0</v>
      </c>
      <c r="J32" s="2"/>
      <c r="K32" s="2"/>
    </row>
    <row r="33" spans="1:11" ht="75">
      <c r="A33" s="39" t="s">
        <v>101</v>
      </c>
      <c r="B33" s="38" t="s">
        <v>119</v>
      </c>
      <c r="C33" s="9" t="s">
        <v>111</v>
      </c>
      <c r="D33" s="9" t="s">
        <v>111</v>
      </c>
      <c r="E33" s="38"/>
      <c r="F33" s="8">
        <f>F34</f>
        <v>42.2</v>
      </c>
      <c r="G33" s="8">
        <f>G34</f>
        <v>0</v>
      </c>
      <c r="H33" s="8">
        <f>H34</f>
        <v>0</v>
      </c>
      <c r="J33" s="2"/>
      <c r="K33" s="2"/>
    </row>
    <row r="34" spans="1:11" ht="15">
      <c r="A34" s="10" t="s">
        <v>1</v>
      </c>
      <c r="B34" s="38" t="s">
        <v>119</v>
      </c>
      <c r="C34" s="9" t="s">
        <v>84</v>
      </c>
      <c r="D34" s="9" t="s">
        <v>86</v>
      </c>
      <c r="E34" s="38">
        <v>540</v>
      </c>
      <c r="F34" s="8">
        <v>42.2</v>
      </c>
      <c r="G34" s="8">
        <v>0</v>
      </c>
      <c r="H34" s="8">
        <v>0</v>
      </c>
      <c r="J34" s="2"/>
      <c r="K34" s="2"/>
    </row>
    <row r="35" spans="1:40" ht="30">
      <c r="A35" s="10" t="s">
        <v>132</v>
      </c>
      <c r="B35" s="40" t="s">
        <v>133</v>
      </c>
      <c r="C35" s="9"/>
      <c r="D35" s="9"/>
      <c r="E35" s="40"/>
      <c r="F35" s="40">
        <f aca="true" t="shared" si="0" ref="F35:H36">F36</f>
        <v>751.7</v>
      </c>
      <c r="G35" s="40">
        <f t="shared" si="0"/>
        <v>750.2</v>
      </c>
      <c r="H35" s="40">
        <f t="shared" si="0"/>
        <v>750.2</v>
      </c>
      <c r="J35" s="2"/>
      <c r="K35" s="2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45">
      <c r="A36" s="10" t="s">
        <v>135</v>
      </c>
      <c r="B36" s="40" t="s">
        <v>134</v>
      </c>
      <c r="C36" s="9" t="s">
        <v>111</v>
      </c>
      <c r="D36" s="9" t="s">
        <v>111</v>
      </c>
      <c r="E36" s="40"/>
      <c r="F36" s="40">
        <f t="shared" si="0"/>
        <v>751.7</v>
      </c>
      <c r="G36" s="40">
        <f t="shared" si="0"/>
        <v>750.2</v>
      </c>
      <c r="H36" s="40">
        <f t="shared" si="0"/>
        <v>750.2</v>
      </c>
      <c r="J36" s="2"/>
      <c r="K36" s="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30">
      <c r="A37" s="5" t="s">
        <v>66</v>
      </c>
      <c r="B37" s="40" t="s">
        <v>134</v>
      </c>
      <c r="C37" s="9" t="s">
        <v>136</v>
      </c>
      <c r="D37" s="9" t="s">
        <v>84</v>
      </c>
      <c r="E37" s="40">
        <v>310</v>
      </c>
      <c r="F37" s="40">
        <v>751.7</v>
      </c>
      <c r="G37" s="40">
        <v>750.2</v>
      </c>
      <c r="H37" s="40">
        <v>750.2</v>
      </c>
      <c r="J37" s="2"/>
      <c r="K37" s="2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11" ht="52.5" customHeight="1">
      <c r="A38" s="13" t="s">
        <v>161</v>
      </c>
      <c r="B38" s="6" t="s">
        <v>44</v>
      </c>
      <c r="C38" s="9"/>
      <c r="D38" s="9"/>
      <c r="E38" s="6"/>
      <c r="F38" s="7">
        <f>+F39+F45+F48</f>
        <v>2976.3</v>
      </c>
      <c r="G38" s="7">
        <f>+G39+G45+G48</f>
        <v>1338.6999999999998</v>
      </c>
      <c r="H38" s="7">
        <f>+H39+H45+H48</f>
        <v>840.0000000000001</v>
      </c>
      <c r="J38" s="2"/>
      <c r="K38" s="2"/>
    </row>
    <row r="39" spans="1:11" ht="30">
      <c r="A39" s="5" t="s">
        <v>162</v>
      </c>
      <c r="B39" s="38" t="s">
        <v>46</v>
      </c>
      <c r="C39" s="9"/>
      <c r="D39" s="9"/>
      <c r="E39" s="38"/>
      <c r="F39" s="8">
        <f>F40+F43</f>
        <v>1076.5</v>
      </c>
      <c r="G39" s="8">
        <f>G40+G43</f>
        <v>1014.9</v>
      </c>
      <c r="H39" s="8">
        <f>H40+H43</f>
        <v>516.2</v>
      </c>
      <c r="J39" s="2"/>
      <c r="K39" s="2"/>
    </row>
    <row r="40" spans="1:11" ht="15">
      <c r="A40" s="5" t="s">
        <v>47</v>
      </c>
      <c r="B40" s="38" t="s">
        <v>48</v>
      </c>
      <c r="C40" s="9" t="s">
        <v>111</v>
      </c>
      <c r="D40" s="9" t="s">
        <v>111</v>
      </c>
      <c r="E40" s="38"/>
      <c r="F40" s="8">
        <f>F41+F42</f>
        <v>372.9</v>
      </c>
      <c r="G40" s="8">
        <f>G41</f>
        <v>350</v>
      </c>
      <c r="H40" s="8">
        <f>H41</f>
        <v>350</v>
      </c>
      <c r="J40" s="2"/>
      <c r="K40" s="2"/>
    </row>
    <row r="41" spans="1:11" ht="30">
      <c r="A41" s="5" t="s">
        <v>21</v>
      </c>
      <c r="B41" s="110" t="s">
        <v>48</v>
      </c>
      <c r="C41" s="9" t="s">
        <v>92</v>
      </c>
      <c r="D41" s="9" t="s">
        <v>90</v>
      </c>
      <c r="E41" s="38">
        <v>240</v>
      </c>
      <c r="F41" s="8">
        <v>367.9</v>
      </c>
      <c r="G41" s="8">
        <v>350</v>
      </c>
      <c r="H41" s="8">
        <v>350</v>
      </c>
      <c r="J41" s="2"/>
      <c r="K41" s="24"/>
    </row>
    <row r="42" spans="1:11" ht="15">
      <c r="A42" s="5" t="s">
        <v>22</v>
      </c>
      <c r="B42" s="110" t="s">
        <v>48</v>
      </c>
      <c r="C42" s="9" t="s">
        <v>92</v>
      </c>
      <c r="D42" s="9" t="s">
        <v>90</v>
      </c>
      <c r="E42" s="110">
        <v>850</v>
      </c>
      <c r="F42" s="8">
        <v>5</v>
      </c>
      <c r="G42" s="8">
        <v>0</v>
      </c>
      <c r="H42" s="8">
        <v>0</v>
      </c>
      <c r="J42" s="2"/>
      <c r="K42" s="24"/>
    </row>
    <row r="43" spans="1:40" ht="15">
      <c r="A43" s="5" t="s">
        <v>98</v>
      </c>
      <c r="B43" s="38" t="s">
        <v>49</v>
      </c>
      <c r="C43" s="9" t="s">
        <v>111</v>
      </c>
      <c r="D43" s="9" t="s">
        <v>111</v>
      </c>
      <c r="E43" s="38"/>
      <c r="F43" s="38">
        <f>F44</f>
        <v>703.6</v>
      </c>
      <c r="G43" s="38">
        <f>G44</f>
        <v>664.9</v>
      </c>
      <c r="H43" s="38">
        <f>H44</f>
        <v>166.2</v>
      </c>
      <c r="J43" s="2"/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30">
      <c r="A44" s="10" t="s">
        <v>21</v>
      </c>
      <c r="B44" s="38" t="s">
        <v>50</v>
      </c>
      <c r="C44" s="9" t="s">
        <v>92</v>
      </c>
      <c r="D44" s="9" t="s">
        <v>90</v>
      </c>
      <c r="E44" s="38">
        <v>240</v>
      </c>
      <c r="F44" s="38">
        <v>703.6</v>
      </c>
      <c r="G44" s="38">
        <v>664.9</v>
      </c>
      <c r="H44" s="38">
        <v>166.2</v>
      </c>
      <c r="J44" s="27"/>
      <c r="K44" s="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30">
      <c r="A45" s="5" t="s">
        <v>51</v>
      </c>
      <c r="B45" s="38" t="s">
        <v>52</v>
      </c>
      <c r="C45" s="9"/>
      <c r="D45" s="9" t="s">
        <v>111</v>
      </c>
      <c r="E45" s="38"/>
      <c r="F45" s="38">
        <f aca="true" t="shared" si="1" ref="F45:H46">F46</f>
        <v>37.7</v>
      </c>
      <c r="G45" s="38">
        <f t="shared" si="1"/>
        <v>42.7</v>
      </c>
      <c r="H45" s="38">
        <f t="shared" si="1"/>
        <v>42.7</v>
      </c>
      <c r="J45" s="2"/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5">
      <c r="A46" s="5" t="s">
        <v>47</v>
      </c>
      <c r="B46" s="38" t="s">
        <v>53</v>
      </c>
      <c r="C46" s="9" t="s">
        <v>111</v>
      </c>
      <c r="D46" s="9" t="s">
        <v>111</v>
      </c>
      <c r="E46" s="38"/>
      <c r="F46" s="38">
        <f t="shared" si="1"/>
        <v>37.7</v>
      </c>
      <c r="G46" s="38">
        <f t="shared" si="1"/>
        <v>42.7</v>
      </c>
      <c r="H46" s="38">
        <f t="shared" si="1"/>
        <v>42.7</v>
      </c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30">
      <c r="A47" s="5" t="s">
        <v>21</v>
      </c>
      <c r="B47" s="38" t="s">
        <v>53</v>
      </c>
      <c r="C47" s="9" t="s">
        <v>92</v>
      </c>
      <c r="D47" s="9" t="s">
        <v>90</v>
      </c>
      <c r="E47" s="38">
        <v>240</v>
      </c>
      <c r="F47" s="38">
        <v>37.7</v>
      </c>
      <c r="G47" s="38">
        <v>42.7</v>
      </c>
      <c r="H47" s="38">
        <v>42.7</v>
      </c>
      <c r="J47" s="2"/>
      <c r="K47" s="24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30">
      <c r="A48" s="10" t="s">
        <v>54</v>
      </c>
      <c r="B48" s="38" t="s">
        <v>55</v>
      </c>
      <c r="C48" s="9" t="s">
        <v>111</v>
      </c>
      <c r="D48" s="9"/>
      <c r="E48" s="38"/>
      <c r="F48" s="8">
        <f>F49+F53+F51</f>
        <v>1862.1</v>
      </c>
      <c r="G48" s="8">
        <f>G49+G53</f>
        <v>281.1</v>
      </c>
      <c r="H48" s="8">
        <f>H49+H53</f>
        <v>281.1</v>
      </c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5">
      <c r="A49" s="10" t="s">
        <v>47</v>
      </c>
      <c r="B49" s="38" t="s">
        <v>56</v>
      </c>
      <c r="C49" s="9" t="s">
        <v>111</v>
      </c>
      <c r="D49" s="9" t="s">
        <v>111</v>
      </c>
      <c r="E49" s="38"/>
      <c r="F49" s="8">
        <f>F50</f>
        <v>281.1</v>
      </c>
      <c r="G49" s="8">
        <f>G50</f>
        <v>281.1</v>
      </c>
      <c r="H49" s="8">
        <f>H50</f>
        <v>281.1</v>
      </c>
      <c r="J49" s="2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30">
      <c r="A50" s="10" t="s">
        <v>21</v>
      </c>
      <c r="B50" s="38" t="s">
        <v>56</v>
      </c>
      <c r="C50" s="9" t="s">
        <v>92</v>
      </c>
      <c r="D50" s="9" t="s">
        <v>90</v>
      </c>
      <c r="E50" s="38">
        <v>240</v>
      </c>
      <c r="F50" s="8">
        <v>281.1</v>
      </c>
      <c r="G50" s="8">
        <v>281.1</v>
      </c>
      <c r="H50" s="8">
        <v>281.1</v>
      </c>
      <c r="J50" s="2"/>
      <c r="K50" s="28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75">
      <c r="A51" s="10" t="s">
        <v>272</v>
      </c>
      <c r="B51" s="97" t="s">
        <v>281</v>
      </c>
      <c r="C51" s="9" t="s">
        <v>111</v>
      </c>
      <c r="D51" s="9" t="s">
        <v>111</v>
      </c>
      <c r="E51" s="97"/>
      <c r="F51" s="8">
        <f>SUM(F52)</f>
        <v>45</v>
      </c>
      <c r="G51" s="8">
        <f>SUM(G52)</f>
        <v>0</v>
      </c>
      <c r="H51" s="8">
        <f>SUM(H52)</f>
        <v>0</v>
      </c>
      <c r="J51" s="2"/>
      <c r="K51" s="28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30">
      <c r="A52" s="10" t="s">
        <v>21</v>
      </c>
      <c r="B52" s="97" t="s">
        <v>281</v>
      </c>
      <c r="C52" s="9" t="s">
        <v>92</v>
      </c>
      <c r="D52" s="9" t="s">
        <v>90</v>
      </c>
      <c r="E52" s="97">
        <v>240</v>
      </c>
      <c r="F52" s="8">
        <v>45</v>
      </c>
      <c r="G52" s="8">
        <v>0</v>
      </c>
      <c r="H52" s="8">
        <v>0</v>
      </c>
      <c r="J52" s="2"/>
      <c r="K52" s="28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ht="21" customHeight="1">
      <c r="A53" s="10" t="s">
        <v>57</v>
      </c>
      <c r="B53" s="38" t="s">
        <v>58</v>
      </c>
      <c r="C53" s="9" t="s">
        <v>111</v>
      </c>
      <c r="D53" s="9" t="s">
        <v>111</v>
      </c>
      <c r="E53" s="38"/>
      <c r="F53" s="8">
        <f>F54</f>
        <v>1536</v>
      </c>
      <c r="G53" s="8">
        <f>G54</f>
        <v>0</v>
      </c>
      <c r="H53" s="8">
        <f>H54</f>
        <v>0</v>
      </c>
      <c r="J53" s="2"/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ht="30">
      <c r="A54" s="10" t="s">
        <v>21</v>
      </c>
      <c r="B54" s="38" t="s">
        <v>58</v>
      </c>
      <c r="C54" s="9" t="s">
        <v>92</v>
      </c>
      <c r="D54" s="9" t="s">
        <v>90</v>
      </c>
      <c r="E54" s="38">
        <v>240</v>
      </c>
      <c r="F54" s="8">
        <v>1536</v>
      </c>
      <c r="G54" s="8">
        <v>0</v>
      </c>
      <c r="H54" s="8">
        <v>0</v>
      </c>
      <c r="J54" s="2"/>
      <c r="K54" s="28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ht="15">
      <c r="A55" s="13" t="s">
        <v>12</v>
      </c>
      <c r="B55" s="6"/>
      <c r="C55" s="6"/>
      <c r="D55" s="6"/>
      <c r="E55" s="6"/>
      <c r="F55" s="7">
        <f>F12+F38</f>
        <v>9041.9</v>
      </c>
      <c r="G55" s="7">
        <f>G12+G38</f>
        <v>5463.4</v>
      </c>
      <c r="H55" s="7">
        <f>H12+H38</f>
        <v>4775.8</v>
      </c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15">
      <c r="A56" s="22"/>
      <c r="H56" s="16" t="s">
        <v>241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2:40" ht="1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2:40" ht="1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7:40" ht="15">
      <c r="G59" s="1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7:40" ht="15">
      <c r="G60" s="1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2:40" ht="15">
      <c r="B61" s="3"/>
      <c r="C61" s="3"/>
      <c r="D61" s="3"/>
      <c r="E61" s="3"/>
      <c r="G61" s="17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2:40" ht="15">
      <c r="B62" s="3"/>
      <c r="C62" s="3"/>
      <c r="D62" s="3"/>
      <c r="E62" s="3"/>
      <c r="G62" s="17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2:40" ht="15">
      <c r="B63" s="3"/>
      <c r="C63" s="3"/>
      <c r="D63" s="3"/>
      <c r="E63" s="3"/>
      <c r="G63" s="17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2:40" ht="15">
      <c r="B64" s="3"/>
      <c r="C64" s="3"/>
      <c r="D64" s="3"/>
      <c r="E64" s="3"/>
      <c r="G64" s="17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2:40" ht="15">
      <c r="B65" s="3"/>
      <c r="C65" s="3"/>
      <c r="D65" s="3"/>
      <c r="E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2:5" ht="15">
      <c r="B66" s="3"/>
      <c r="C66" s="3"/>
      <c r="D66" s="3"/>
      <c r="E66" s="3"/>
    </row>
    <row r="67" spans="2:40" ht="15">
      <c r="B67" s="3"/>
      <c r="C67" s="3"/>
      <c r="D67" s="3"/>
      <c r="E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</sheetData>
  <sheetProtection/>
  <mergeCells count="9">
    <mergeCell ref="B1:H4"/>
    <mergeCell ref="B6:H6"/>
    <mergeCell ref="D9:D10"/>
    <mergeCell ref="C9:C10"/>
    <mergeCell ref="A7:H7"/>
    <mergeCell ref="A9:A10"/>
    <mergeCell ref="B9:B10"/>
    <mergeCell ref="E9:E10"/>
    <mergeCell ref="F9:H9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4">
      <selection activeCell="B14" sqref="B14"/>
    </sheetView>
  </sheetViews>
  <sheetFormatPr defaultColWidth="9.140625" defaultRowHeight="15"/>
  <cols>
    <col min="1" max="1" width="29.00390625" style="0" customWidth="1"/>
    <col min="2" max="2" width="77.7109375" style="0" customWidth="1"/>
    <col min="3" max="3" width="11.140625" style="0" customWidth="1"/>
  </cols>
  <sheetData>
    <row r="1" spans="2:7" s="1" customFormat="1" ht="65.25" customHeight="1">
      <c r="B1" s="186" t="s">
        <v>297</v>
      </c>
      <c r="C1" s="187"/>
      <c r="D1" s="188"/>
      <c r="E1" s="188"/>
      <c r="F1" s="92"/>
      <c r="G1" s="92"/>
    </row>
    <row r="2" ht="15.75">
      <c r="B2" s="86"/>
    </row>
    <row r="3" spans="2:5" ht="60.75" customHeight="1">
      <c r="B3" s="129" t="s">
        <v>305</v>
      </c>
      <c r="C3" s="189"/>
      <c r="D3" s="188"/>
      <c r="E3" s="188"/>
    </row>
    <row r="4" spans="1:5" ht="72" customHeight="1">
      <c r="A4" s="190" t="s">
        <v>298</v>
      </c>
      <c r="B4" s="188"/>
      <c r="C4" s="188"/>
      <c r="D4" s="188"/>
      <c r="E4" s="188"/>
    </row>
    <row r="5" ht="18.75">
      <c r="B5" s="88"/>
    </row>
    <row r="6" ht="15.75">
      <c r="C6" s="86" t="s">
        <v>244</v>
      </c>
    </row>
    <row r="7" spans="1:5" ht="31.5" customHeight="1">
      <c r="A7" s="181" t="s">
        <v>251</v>
      </c>
      <c r="B7" s="180" t="s">
        <v>246</v>
      </c>
      <c r="C7" s="183" t="s">
        <v>0</v>
      </c>
      <c r="D7" s="184"/>
      <c r="E7" s="185"/>
    </row>
    <row r="8" spans="1:5" ht="51.75" customHeight="1">
      <c r="A8" s="182"/>
      <c r="B8" s="180"/>
      <c r="C8" s="93" t="s">
        <v>268</v>
      </c>
      <c r="D8" s="93" t="s">
        <v>269</v>
      </c>
      <c r="E8" s="93" t="s">
        <v>270</v>
      </c>
    </row>
    <row r="9" spans="1:5" ht="15">
      <c r="A9" s="93">
        <v>1</v>
      </c>
      <c r="B9" s="93">
        <v>2</v>
      </c>
      <c r="C9" s="93">
        <v>3</v>
      </c>
      <c r="D9" s="93">
        <v>4</v>
      </c>
      <c r="E9" s="93">
        <v>5</v>
      </c>
    </row>
    <row r="10" spans="1:5" ht="37.5">
      <c r="A10" s="94" t="s">
        <v>252</v>
      </c>
      <c r="B10" s="89" t="s">
        <v>261</v>
      </c>
      <c r="C10" s="57">
        <f>SUM(C15+C11)</f>
        <v>609</v>
      </c>
      <c r="D10" s="57">
        <f>SUM(D15+D11)</f>
        <v>0</v>
      </c>
      <c r="E10" s="57">
        <f>SUM(E15+E11)</f>
        <v>0</v>
      </c>
    </row>
    <row r="11" spans="1:5" ht="18.75">
      <c r="A11" s="94" t="s">
        <v>253</v>
      </c>
      <c r="B11" s="89" t="s">
        <v>262</v>
      </c>
      <c r="C11" s="57">
        <f>SUM(C12)</f>
        <v>-11881.9</v>
      </c>
      <c r="D11" s="57">
        <f aca="true" t="shared" si="0" ref="D11:E13">SUM(D12)</f>
        <v>-8128.3</v>
      </c>
      <c r="E11" s="57">
        <f t="shared" si="0"/>
        <v>-7633.2</v>
      </c>
    </row>
    <row r="12" spans="1:5" ht="18.75">
      <c r="A12" s="94" t="s">
        <v>254</v>
      </c>
      <c r="B12" s="89" t="s">
        <v>264</v>
      </c>
      <c r="C12" s="57">
        <f>SUM(C13)</f>
        <v>-11881.9</v>
      </c>
      <c r="D12" s="57">
        <f t="shared" si="0"/>
        <v>-8128.3</v>
      </c>
      <c r="E12" s="57">
        <f t="shared" si="0"/>
        <v>-7633.2</v>
      </c>
    </row>
    <row r="13" spans="1:5" ht="18.75">
      <c r="A13" s="94" t="s">
        <v>255</v>
      </c>
      <c r="B13" s="89" t="s">
        <v>263</v>
      </c>
      <c r="C13" s="57">
        <f>SUM(C14)</f>
        <v>-11881.9</v>
      </c>
      <c r="D13" s="57">
        <f t="shared" si="0"/>
        <v>-8128.3</v>
      </c>
      <c r="E13" s="57">
        <f t="shared" si="0"/>
        <v>-7633.2</v>
      </c>
    </row>
    <row r="14" spans="1:5" ht="36" customHeight="1">
      <c r="A14" s="94" t="s">
        <v>256</v>
      </c>
      <c r="B14" s="89" t="s">
        <v>265</v>
      </c>
      <c r="C14" s="49">
        <v>-11881.9</v>
      </c>
      <c r="D14" s="49">
        <v>-8128.3</v>
      </c>
      <c r="E14" s="49">
        <v>-7633.2</v>
      </c>
    </row>
    <row r="15" spans="1:5" ht="18.75">
      <c r="A15" s="94" t="s">
        <v>257</v>
      </c>
      <c r="B15" s="89" t="s">
        <v>266</v>
      </c>
      <c r="C15" s="57">
        <f>SUM(C16)</f>
        <v>12490.9</v>
      </c>
      <c r="D15" s="57">
        <f aca="true" t="shared" si="1" ref="D15:E17">SUM(D16)</f>
        <v>8128.3</v>
      </c>
      <c r="E15" s="57">
        <f t="shared" si="1"/>
        <v>7633.2</v>
      </c>
    </row>
    <row r="16" spans="1:5" ht="18.75">
      <c r="A16" s="94" t="s">
        <v>258</v>
      </c>
      <c r="B16" s="89" t="s">
        <v>247</v>
      </c>
      <c r="C16" s="57">
        <f>SUM(C17)</f>
        <v>12490.9</v>
      </c>
      <c r="D16" s="57">
        <f t="shared" si="1"/>
        <v>8128.3</v>
      </c>
      <c r="E16" s="57">
        <f t="shared" si="1"/>
        <v>7633.2</v>
      </c>
    </row>
    <row r="17" spans="1:5" ht="22.5" customHeight="1">
      <c r="A17" s="94" t="s">
        <v>259</v>
      </c>
      <c r="B17" s="89" t="s">
        <v>248</v>
      </c>
      <c r="C17" s="57">
        <f>SUM(C18)</f>
        <v>12490.9</v>
      </c>
      <c r="D17" s="57">
        <f t="shared" si="1"/>
        <v>8128.3</v>
      </c>
      <c r="E17" s="57">
        <f t="shared" si="1"/>
        <v>7633.2</v>
      </c>
    </row>
    <row r="18" spans="1:5" ht="40.5" customHeight="1">
      <c r="A18" s="94" t="s">
        <v>260</v>
      </c>
      <c r="B18" s="89" t="s">
        <v>267</v>
      </c>
      <c r="C18" s="57">
        <v>12490.9</v>
      </c>
      <c r="D18" s="57">
        <v>8128.3</v>
      </c>
      <c r="E18" s="57">
        <v>7633.2</v>
      </c>
    </row>
    <row r="19" spans="1:5" ht="20.25" customHeight="1">
      <c r="A19" s="95" t="s">
        <v>245</v>
      </c>
      <c r="B19" s="96"/>
      <c r="C19" s="99">
        <f>SUM(C10)</f>
        <v>609</v>
      </c>
      <c r="D19" s="99">
        <f>SUM(D10)</f>
        <v>0</v>
      </c>
      <c r="E19" s="99">
        <f>SUM(E10)</f>
        <v>0</v>
      </c>
    </row>
    <row r="20" ht="26.25" customHeight="1">
      <c r="B20" s="87"/>
    </row>
    <row r="21" ht="19.5" customHeight="1">
      <c r="B21" s="90"/>
    </row>
    <row r="22" ht="22.5" customHeight="1"/>
    <row r="23" ht="28.5" customHeight="1"/>
    <row r="24" ht="31.5" customHeight="1"/>
    <row r="25" ht="94.5" customHeight="1"/>
    <row r="26" ht="70.5" customHeight="1"/>
  </sheetData>
  <sheetProtection/>
  <mergeCells count="6">
    <mergeCell ref="B7:B8"/>
    <mergeCell ref="A7:A8"/>
    <mergeCell ref="C7:E7"/>
    <mergeCell ref="B1:E1"/>
    <mergeCell ref="B3:E3"/>
    <mergeCell ref="A4:E4"/>
  </mergeCells>
  <printOptions/>
  <pageMargins left="0.7086614173228347" right="0" top="0.7480314960629921" bottom="0" header="0.31496062992125984" footer="0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0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2.00390625" style="3" customWidth="1"/>
    <col min="2" max="2" width="7.57421875" style="15" customWidth="1"/>
    <col min="3" max="3" width="7.8515625" style="15" customWidth="1"/>
    <col min="4" max="4" width="13.7109375" style="15" customWidth="1"/>
    <col min="5" max="5" width="5.8515625" style="15" customWidth="1"/>
    <col min="6" max="6" width="12.8515625" style="16" bestFit="1" customWidth="1"/>
    <col min="7" max="7" width="9.140625" style="16" customWidth="1"/>
    <col min="8" max="8" width="4.28125" style="17" customWidth="1"/>
    <col min="9" max="9" width="12.57421875" style="17" customWidth="1"/>
    <col min="10" max="10" width="14.8515625" style="4" customWidth="1"/>
    <col min="11" max="11" width="15.00390625" style="2" customWidth="1"/>
    <col min="12" max="39" width="9.140625" style="2" customWidth="1"/>
    <col min="40" max="16384" width="9.140625" style="3" customWidth="1"/>
  </cols>
  <sheetData>
    <row r="1" spans="4:7" ht="124.5" customHeight="1">
      <c r="D1" s="191" t="s">
        <v>299</v>
      </c>
      <c r="E1" s="192"/>
      <c r="F1" s="192"/>
      <c r="G1" s="192"/>
    </row>
    <row r="2" spans="3:9" s="1" customFormat="1" ht="111" customHeight="1">
      <c r="C2" s="98"/>
      <c r="D2" s="193" t="s">
        <v>304</v>
      </c>
      <c r="E2" s="194"/>
      <c r="F2" s="194"/>
      <c r="G2" s="194"/>
      <c r="H2" s="31"/>
      <c r="I2" s="98"/>
    </row>
    <row r="3" spans="2:8" s="1" customFormat="1" ht="15.75">
      <c r="B3" s="14"/>
      <c r="C3" s="173"/>
      <c r="D3" s="173"/>
      <c r="E3" s="173"/>
      <c r="F3" s="108"/>
      <c r="G3" s="108"/>
      <c r="H3" s="32"/>
    </row>
    <row r="4" spans="1:8" s="1" customFormat="1" ht="101.25" customHeight="1">
      <c r="A4" s="195" t="s">
        <v>300</v>
      </c>
      <c r="B4" s="195"/>
      <c r="C4" s="195"/>
      <c r="D4" s="195"/>
      <c r="E4" s="195"/>
      <c r="F4" s="196"/>
      <c r="G4" s="196"/>
      <c r="H4" s="32"/>
    </row>
    <row r="5" spans="1:39" ht="18.75">
      <c r="A5" s="10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6:39" ht="15.75">
      <c r="F6" s="18" t="s">
        <v>286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5" customHeight="1">
      <c r="A7" s="174" t="s">
        <v>2</v>
      </c>
      <c r="B7" s="174" t="s">
        <v>13</v>
      </c>
      <c r="C7" s="174" t="s">
        <v>14</v>
      </c>
      <c r="D7" s="174" t="s">
        <v>15</v>
      </c>
      <c r="E7" s="174" t="s">
        <v>16</v>
      </c>
      <c r="F7" s="179"/>
      <c r="G7" s="17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5">
      <c r="A8" s="174"/>
      <c r="B8" s="174"/>
      <c r="C8" s="174"/>
      <c r="D8" s="174"/>
      <c r="E8" s="174"/>
      <c r="F8" s="107" t="s">
        <v>83</v>
      </c>
      <c r="G8" s="107" t="s">
        <v>96</v>
      </c>
      <c r="J8" s="19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7</v>
      </c>
      <c r="G9" s="107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28.5">
      <c r="A10" s="13" t="s">
        <v>3</v>
      </c>
      <c r="B10" s="12" t="s">
        <v>84</v>
      </c>
      <c r="C10" s="12" t="s">
        <v>87</v>
      </c>
      <c r="D10" s="6"/>
      <c r="E10" s="6"/>
      <c r="F10" s="7">
        <f>F11+F16+F30+F36</f>
        <v>3384.5</v>
      </c>
      <c r="G10" s="7">
        <f>G11+G16+G30+G36</f>
        <v>3195.6</v>
      </c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10" s="44" customFormat="1" ht="45">
      <c r="A11" s="5" t="s">
        <v>4</v>
      </c>
      <c r="B11" s="9" t="s">
        <v>84</v>
      </c>
      <c r="C11" s="9" t="s">
        <v>85</v>
      </c>
      <c r="D11" s="107"/>
      <c r="E11" s="107"/>
      <c r="F11" s="8">
        <f>F13</f>
        <v>545</v>
      </c>
      <c r="G11" s="8">
        <f>G13</f>
        <v>545</v>
      </c>
      <c r="H11" s="42"/>
      <c r="I11" s="43"/>
      <c r="J11" s="43"/>
    </row>
    <row r="12" spans="1:39" ht="60">
      <c r="A12" s="5" t="s">
        <v>106</v>
      </c>
      <c r="B12" s="9" t="s">
        <v>84</v>
      </c>
      <c r="C12" s="9" t="s">
        <v>85</v>
      </c>
      <c r="D12" s="107" t="s">
        <v>107</v>
      </c>
      <c r="E12" s="6"/>
      <c r="F12" s="8">
        <f>SUM(F13)</f>
        <v>545</v>
      </c>
      <c r="G12" s="8">
        <f>SUM(G13)</f>
        <v>545</v>
      </c>
      <c r="H12" s="33"/>
      <c r="I12" s="2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60">
      <c r="A13" s="5" t="s">
        <v>108</v>
      </c>
      <c r="B13" s="9" t="s">
        <v>84</v>
      </c>
      <c r="C13" s="9" t="s">
        <v>85</v>
      </c>
      <c r="D13" s="107" t="s">
        <v>109</v>
      </c>
      <c r="E13" s="107"/>
      <c r="F13" s="8">
        <f>F14</f>
        <v>545</v>
      </c>
      <c r="G13" s="8">
        <f>G14</f>
        <v>545</v>
      </c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30">
      <c r="A14" s="5" t="s">
        <v>19</v>
      </c>
      <c r="B14" s="9" t="s">
        <v>84</v>
      </c>
      <c r="C14" s="9" t="s">
        <v>85</v>
      </c>
      <c r="D14" s="107" t="s">
        <v>110</v>
      </c>
      <c r="E14" s="107"/>
      <c r="F14" s="8">
        <f>F15</f>
        <v>545</v>
      </c>
      <c r="G14" s="8">
        <f>G15</f>
        <v>545</v>
      </c>
      <c r="I14" s="2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30">
      <c r="A15" s="5" t="s">
        <v>160</v>
      </c>
      <c r="B15" s="9" t="s">
        <v>84</v>
      </c>
      <c r="C15" s="9" t="s">
        <v>85</v>
      </c>
      <c r="D15" s="107" t="s">
        <v>110</v>
      </c>
      <c r="E15" s="107">
        <v>120</v>
      </c>
      <c r="F15" s="8">
        <v>545</v>
      </c>
      <c r="G15" s="8">
        <v>545</v>
      </c>
      <c r="I15" s="2"/>
      <c r="J15" s="2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s="44" customFormat="1" ht="94.5">
      <c r="A16" s="41" t="s">
        <v>5</v>
      </c>
      <c r="B16" s="9" t="s">
        <v>84</v>
      </c>
      <c r="C16" s="9" t="s">
        <v>86</v>
      </c>
      <c r="D16" s="107"/>
      <c r="E16" s="107"/>
      <c r="F16" s="8">
        <f>F17</f>
        <v>2777.5</v>
      </c>
      <c r="G16" s="8">
        <f>G17</f>
        <v>2588.6</v>
      </c>
      <c r="H16" s="42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10" ht="60">
      <c r="A17" s="5" t="s">
        <v>106</v>
      </c>
      <c r="B17" s="9" t="s">
        <v>84</v>
      </c>
      <c r="C17" s="9" t="s">
        <v>86</v>
      </c>
      <c r="D17" s="107" t="s">
        <v>107</v>
      </c>
      <c r="E17" s="107"/>
      <c r="F17" s="8">
        <f>SUM(F18)</f>
        <v>2777.5</v>
      </c>
      <c r="G17" s="8">
        <f>SUM(G18)</f>
        <v>2588.6</v>
      </c>
      <c r="I17" s="2"/>
      <c r="J17" s="2"/>
    </row>
    <row r="18" spans="1:10" ht="66.75" customHeight="1">
      <c r="A18" s="5" t="s">
        <v>108</v>
      </c>
      <c r="B18" s="9" t="s">
        <v>84</v>
      </c>
      <c r="C18" s="9" t="s">
        <v>86</v>
      </c>
      <c r="D18" s="107" t="s">
        <v>109</v>
      </c>
      <c r="E18" s="107"/>
      <c r="F18" s="8">
        <f>SUM(F19+F23+F25)</f>
        <v>2777.5</v>
      </c>
      <c r="G18" s="8">
        <f>SUM(G19+G23+G25)</f>
        <v>2588.6</v>
      </c>
      <c r="I18" s="2"/>
      <c r="J18" s="2"/>
    </row>
    <row r="19" spans="1:10" ht="30">
      <c r="A19" s="5" t="s">
        <v>19</v>
      </c>
      <c r="B19" s="9" t="s">
        <v>84</v>
      </c>
      <c r="C19" s="9" t="s">
        <v>86</v>
      </c>
      <c r="D19" s="107" t="s">
        <v>110</v>
      </c>
      <c r="E19" s="107" t="s">
        <v>111</v>
      </c>
      <c r="F19" s="8">
        <f>SUM(F22+F21+F20)</f>
        <v>2737.4</v>
      </c>
      <c r="G19" s="8">
        <f>SUM(G22+G21+G20)</f>
        <v>2548.5</v>
      </c>
      <c r="H19" s="3"/>
      <c r="I19" s="2"/>
      <c r="J19" s="28"/>
    </row>
    <row r="20" spans="1:10" ht="30">
      <c r="A20" s="5" t="s">
        <v>160</v>
      </c>
      <c r="B20" s="9" t="s">
        <v>84</v>
      </c>
      <c r="C20" s="9" t="s">
        <v>86</v>
      </c>
      <c r="D20" s="107" t="s">
        <v>110</v>
      </c>
      <c r="E20" s="107">
        <v>120</v>
      </c>
      <c r="F20" s="8">
        <v>2401</v>
      </c>
      <c r="G20" s="8">
        <v>2160.1</v>
      </c>
      <c r="H20" s="3"/>
      <c r="I20" s="2"/>
      <c r="J20" s="28"/>
    </row>
    <row r="21" spans="1:10" ht="30">
      <c r="A21" s="10" t="s">
        <v>21</v>
      </c>
      <c r="B21" s="9" t="s">
        <v>84</v>
      </c>
      <c r="C21" s="9" t="s">
        <v>86</v>
      </c>
      <c r="D21" s="107" t="s">
        <v>110</v>
      </c>
      <c r="E21" s="107">
        <v>240</v>
      </c>
      <c r="F21" s="8">
        <v>300</v>
      </c>
      <c r="G21" s="8">
        <v>352</v>
      </c>
      <c r="I21" s="24"/>
      <c r="J21" s="24"/>
    </row>
    <row r="22" spans="1:10" ht="15">
      <c r="A22" s="5" t="s">
        <v>22</v>
      </c>
      <c r="B22" s="9" t="s">
        <v>84</v>
      </c>
      <c r="C22" s="9" t="s">
        <v>86</v>
      </c>
      <c r="D22" s="107" t="s">
        <v>110</v>
      </c>
      <c r="E22" s="107">
        <v>850</v>
      </c>
      <c r="F22" s="8">
        <v>36.4</v>
      </c>
      <c r="G22" s="8">
        <v>36.4</v>
      </c>
      <c r="I22" s="2"/>
      <c r="J22" s="28"/>
    </row>
    <row r="23" spans="1:10" ht="137.25" customHeight="1">
      <c r="A23" s="11" t="s">
        <v>97</v>
      </c>
      <c r="B23" s="9" t="s">
        <v>84</v>
      </c>
      <c r="C23" s="9" t="s">
        <v>86</v>
      </c>
      <c r="D23" s="107" t="s">
        <v>113</v>
      </c>
      <c r="E23" s="107"/>
      <c r="F23" s="8">
        <f>F24</f>
        <v>2</v>
      </c>
      <c r="G23" s="8">
        <f>G24</f>
        <v>2</v>
      </c>
      <c r="I23" s="2"/>
      <c r="J23" s="2"/>
    </row>
    <row r="24" spans="1:11" ht="30">
      <c r="A24" s="10" t="s">
        <v>23</v>
      </c>
      <c r="B24" s="9" t="s">
        <v>84</v>
      </c>
      <c r="C24" s="9" t="s">
        <v>86</v>
      </c>
      <c r="D24" s="107" t="s">
        <v>113</v>
      </c>
      <c r="E24" s="107">
        <v>240</v>
      </c>
      <c r="F24" s="8">
        <v>2</v>
      </c>
      <c r="G24" s="8">
        <v>2</v>
      </c>
      <c r="I24" s="2"/>
      <c r="J24" s="28"/>
      <c r="K24" s="24"/>
    </row>
    <row r="25" spans="1:10" ht="15">
      <c r="A25" s="10" t="s">
        <v>27</v>
      </c>
      <c r="B25" s="9" t="s">
        <v>84</v>
      </c>
      <c r="C25" s="9" t="s">
        <v>86</v>
      </c>
      <c r="D25" s="107" t="s">
        <v>114</v>
      </c>
      <c r="E25" s="107"/>
      <c r="F25" s="8">
        <f>F26</f>
        <v>38.1</v>
      </c>
      <c r="G25" s="8">
        <f>G26</f>
        <v>38.1</v>
      </c>
      <c r="I25" s="2"/>
      <c r="J25" s="2"/>
    </row>
    <row r="26" spans="1:10" ht="45">
      <c r="A26" s="10" t="s">
        <v>24</v>
      </c>
      <c r="B26" s="9" t="s">
        <v>84</v>
      </c>
      <c r="C26" s="9" t="s">
        <v>86</v>
      </c>
      <c r="D26" s="107" t="s">
        <v>115</v>
      </c>
      <c r="E26" s="107"/>
      <c r="F26" s="8">
        <f>F27</f>
        <v>38.1</v>
      </c>
      <c r="G26" s="8">
        <f>G27</f>
        <v>38.1</v>
      </c>
      <c r="I26" s="2"/>
      <c r="J26" s="2"/>
    </row>
    <row r="27" spans="1:10" ht="15">
      <c r="A27" s="10" t="s">
        <v>1</v>
      </c>
      <c r="B27" s="9" t="s">
        <v>84</v>
      </c>
      <c r="C27" s="9" t="s">
        <v>86</v>
      </c>
      <c r="D27" s="107" t="s">
        <v>115</v>
      </c>
      <c r="E27" s="107">
        <v>540</v>
      </c>
      <c r="F27" s="8">
        <v>38.1</v>
      </c>
      <c r="G27" s="8">
        <v>38.1</v>
      </c>
      <c r="I27" s="2"/>
      <c r="J27" s="28"/>
    </row>
    <row r="28" spans="1:10" ht="75">
      <c r="A28" s="10" t="s">
        <v>116</v>
      </c>
      <c r="B28" s="9" t="s">
        <v>84</v>
      </c>
      <c r="C28" s="9" t="s">
        <v>86</v>
      </c>
      <c r="D28" s="107" t="s">
        <v>117</v>
      </c>
      <c r="E28" s="107"/>
      <c r="F28" s="8">
        <f>SUM(F29)</f>
        <v>0</v>
      </c>
      <c r="G28" s="8">
        <f>SUM(G29)</f>
        <v>0</v>
      </c>
      <c r="I28" s="2"/>
      <c r="J28" s="28"/>
    </row>
    <row r="29" spans="1:10" ht="15">
      <c r="A29" s="10" t="s">
        <v>1</v>
      </c>
      <c r="B29" s="9" t="s">
        <v>84</v>
      </c>
      <c r="C29" s="9" t="s">
        <v>86</v>
      </c>
      <c r="D29" s="107" t="s">
        <v>117</v>
      </c>
      <c r="E29" s="107">
        <v>540</v>
      </c>
      <c r="F29" s="8">
        <v>0</v>
      </c>
      <c r="G29" s="8">
        <v>0</v>
      </c>
      <c r="I29" s="2"/>
      <c r="J29" s="28"/>
    </row>
    <row r="30" spans="1:39" s="44" customFormat="1" ht="69" customHeight="1">
      <c r="A30" s="41" t="s">
        <v>26</v>
      </c>
      <c r="B30" s="9" t="s">
        <v>84</v>
      </c>
      <c r="C30" s="9" t="s">
        <v>88</v>
      </c>
      <c r="D30" s="107"/>
      <c r="E30" s="107"/>
      <c r="F30" s="8">
        <f aca="true" t="shared" si="0" ref="F30:G34">F31</f>
        <v>52</v>
      </c>
      <c r="G30" s="8">
        <f t="shared" si="0"/>
        <v>52</v>
      </c>
      <c r="H30" s="42"/>
      <c r="I30" s="43"/>
      <c r="J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10" ht="60">
      <c r="A31" s="10" t="s">
        <v>106</v>
      </c>
      <c r="B31" s="9" t="s">
        <v>84</v>
      </c>
      <c r="C31" s="9" t="s">
        <v>88</v>
      </c>
      <c r="D31" s="107" t="s">
        <v>107</v>
      </c>
      <c r="E31" s="107"/>
      <c r="F31" s="8">
        <f t="shared" si="0"/>
        <v>52</v>
      </c>
      <c r="G31" s="8">
        <f t="shared" si="0"/>
        <v>52</v>
      </c>
      <c r="I31" s="2"/>
      <c r="J31" s="2"/>
    </row>
    <row r="32" spans="1:10" ht="60">
      <c r="A32" s="10" t="s">
        <v>108</v>
      </c>
      <c r="B32" s="9" t="s">
        <v>84</v>
      </c>
      <c r="C32" s="9" t="s">
        <v>88</v>
      </c>
      <c r="D32" s="107" t="s">
        <v>109</v>
      </c>
      <c r="E32" s="107"/>
      <c r="F32" s="8">
        <f>SUM(F33)</f>
        <v>52</v>
      </c>
      <c r="G32" s="8">
        <f>SUM(G33)</f>
        <v>52</v>
      </c>
      <c r="I32" s="2"/>
      <c r="J32" s="2"/>
    </row>
    <row r="33" spans="1:10" ht="15">
      <c r="A33" s="10" t="s">
        <v>27</v>
      </c>
      <c r="B33" s="9" t="s">
        <v>84</v>
      </c>
      <c r="C33" s="9" t="s">
        <v>88</v>
      </c>
      <c r="D33" s="107" t="s">
        <v>114</v>
      </c>
      <c r="E33" s="107"/>
      <c r="F33" s="8">
        <f t="shared" si="0"/>
        <v>52</v>
      </c>
      <c r="G33" s="8">
        <f t="shared" si="0"/>
        <v>52</v>
      </c>
      <c r="I33" s="2"/>
      <c r="J33" s="2"/>
    </row>
    <row r="34" spans="1:10" ht="45">
      <c r="A34" s="10" t="s">
        <v>28</v>
      </c>
      <c r="B34" s="9" t="s">
        <v>84</v>
      </c>
      <c r="C34" s="9" t="s">
        <v>88</v>
      </c>
      <c r="D34" s="107" t="s">
        <v>120</v>
      </c>
      <c r="E34" s="107"/>
      <c r="F34" s="8">
        <f t="shared" si="0"/>
        <v>52</v>
      </c>
      <c r="G34" s="8">
        <f t="shared" si="0"/>
        <v>52</v>
      </c>
      <c r="I34" s="2"/>
      <c r="J34" s="2"/>
    </row>
    <row r="35" spans="1:10" ht="15">
      <c r="A35" s="5" t="s">
        <v>1</v>
      </c>
      <c r="B35" s="9" t="s">
        <v>84</v>
      </c>
      <c r="C35" s="9" t="s">
        <v>88</v>
      </c>
      <c r="D35" s="107" t="s">
        <v>121</v>
      </c>
      <c r="E35" s="107">
        <v>540</v>
      </c>
      <c r="F35" s="8">
        <v>52</v>
      </c>
      <c r="G35" s="8">
        <v>52</v>
      </c>
      <c r="I35" s="2"/>
      <c r="J35" s="2"/>
    </row>
    <row r="36" spans="1:39" s="21" customFormat="1" ht="15">
      <c r="A36" s="5" t="s">
        <v>6</v>
      </c>
      <c r="B36" s="9" t="s">
        <v>84</v>
      </c>
      <c r="C36" s="9">
        <v>11</v>
      </c>
      <c r="D36" s="107"/>
      <c r="E36" s="107"/>
      <c r="F36" s="8">
        <f aca="true" t="shared" si="1" ref="F36:G38">F37</f>
        <v>10</v>
      </c>
      <c r="G36" s="8">
        <f t="shared" si="1"/>
        <v>10</v>
      </c>
      <c r="H36" s="33"/>
      <c r="I36" s="20"/>
      <c r="J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</row>
    <row r="37" spans="1:10" ht="15">
      <c r="A37" s="5" t="s">
        <v>6</v>
      </c>
      <c r="B37" s="9" t="s">
        <v>84</v>
      </c>
      <c r="C37" s="9">
        <v>11</v>
      </c>
      <c r="D37" s="107" t="s">
        <v>29</v>
      </c>
      <c r="E37" s="107"/>
      <c r="F37" s="8">
        <f t="shared" si="1"/>
        <v>10</v>
      </c>
      <c r="G37" s="8">
        <f t="shared" si="1"/>
        <v>10</v>
      </c>
      <c r="I37" s="2"/>
      <c r="J37" s="2"/>
    </row>
    <row r="38" spans="1:10" ht="15">
      <c r="A38" s="5" t="s">
        <v>30</v>
      </c>
      <c r="B38" s="9" t="s">
        <v>84</v>
      </c>
      <c r="C38" s="9">
        <v>11</v>
      </c>
      <c r="D38" s="107" t="s">
        <v>31</v>
      </c>
      <c r="E38" s="107"/>
      <c r="F38" s="8">
        <f t="shared" si="1"/>
        <v>10</v>
      </c>
      <c r="G38" s="8">
        <f t="shared" si="1"/>
        <v>10</v>
      </c>
      <c r="I38" s="2"/>
      <c r="J38" s="2"/>
    </row>
    <row r="39" spans="1:10" ht="15">
      <c r="A39" s="10" t="s">
        <v>32</v>
      </c>
      <c r="B39" s="9" t="s">
        <v>84</v>
      </c>
      <c r="C39" s="9">
        <v>11</v>
      </c>
      <c r="D39" s="107" t="s">
        <v>31</v>
      </c>
      <c r="E39" s="107">
        <v>870</v>
      </c>
      <c r="F39" s="8">
        <v>10</v>
      </c>
      <c r="G39" s="8">
        <v>10</v>
      </c>
      <c r="I39" s="2"/>
      <c r="J39" s="28"/>
    </row>
    <row r="40" spans="1:10" ht="15">
      <c r="A40" s="13" t="s">
        <v>33</v>
      </c>
      <c r="B40" s="12" t="s">
        <v>85</v>
      </c>
      <c r="C40" s="12" t="s">
        <v>87</v>
      </c>
      <c r="D40" s="6"/>
      <c r="E40" s="6"/>
      <c r="F40" s="6">
        <f aca="true" t="shared" si="2" ref="F40:G43">F41</f>
        <v>94.4</v>
      </c>
      <c r="G40" s="7">
        <f t="shared" si="2"/>
        <v>98</v>
      </c>
      <c r="I40" s="2"/>
      <c r="J40" s="2"/>
    </row>
    <row r="41" spans="1:10" ht="30">
      <c r="A41" s="5" t="s">
        <v>7</v>
      </c>
      <c r="B41" s="9" t="s">
        <v>85</v>
      </c>
      <c r="C41" s="9" t="s">
        <v>90</v>
      </c>
      <c r="D41" s="107"/>
      <c r="E41" s="107"/>
      <c r="F41" s="107">
        <f t="shared" si="2"/>
        <v>94.4</v>
      </c>
      <c r="G41" s="8">
        <f t="shared" si="2"/>
        <v>98</v>
      </c>
      <c r="I41" s="2"/>
      <c r="J41" s="2"/>
    </row>
    <row r="42" spans="1:10" ht="30">
      <c r="A42" s="10" t="s">
        <v>17</v>
      </c>
      <c r="B42" s="9" t="s">
        <v>85</v>
      </c>
      <c r="C42" s="9" t="s">
        <v>90</v>
      </c>
      <c r="D42" s="107" t="s">
        <v>18</v>
      </c>
      <c r="E42" s="107"/>
      <c r="F42" s="107">
        <f t="shared" si="2"/>
        <v>94.4</v>
      </c>
      <c r="G42" s="8">
        <f t="shared" si="2"/>
        <v>98</v>
      </c>
      <c r="I42" s="2"/>
      <c r="J42" s="2"/>
    </row>
    <row r="43" spans="1:39" ht="45">
      <c r="A43" s="10" t="s">
        <v>34</v>
      </c>
      <c r="B43" s="9" t="s">
        <v>85</v>
      </c>
      <c r="C43" s="9" t="s">
        <v>90</v>
      </c>
      <c r="D43" s="107" t="s">
        <v>35</v>
      </c>
      <c r="E43" s="107"/>
      <c r="F43" s="107">
        <f t="shared" si="2"/>
        <v>94.4</v>
      </c>
      <c r="G43" s="8">
        <f t="shared" si="2"/>
        <v>98</v>
      </c>
      <c r="I43" s="2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30">
      <c r="A44" s="5" t="s">
        <v>20</v>
      </c>
      <c r="B44" s="9" t="s">
        <v>85</v>
      </c>
      <c r="C44" s="9" t="s">
        <v>90</v>
      </c>
      <c r="D44" s="107" t="s">
        <v>35</v>
      </c>
      <c r="E44" s="107">
        <v>120</v>
      </c>
      <c r="F44" s="107">
        <v>94.4</v>
      </c>
      <c r="G44" s="8">
        <v>98</v>
      </c>
      <c r="I44" s="2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42.75">
      <c r="A45" s="26" t="s">
        <v>36</v>
      </c>
      <c r="B45" s="12" t="s">
        <v>90</v>
      </c>
      <c r="C45" s="12" t="s">
        <v>87</v>
      </c>
      <c r="D45" s="6"/>
      <c r="E45" s="6"/>
      <c r="F45" s="7">
        <f aca="true" t="shared" si="3" ref="F45:G48">F46</f>
        <v>62</v>
      </c>
      <c r="G45" s="7">
        <f t="shared" si="3"/>
        <v>62</v>
      </c>
      <c r="I45" s="2"/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5">
      <c r="A46" s="5" t="s">
        <v>37</v>
      </c>
      <c r="B46" s="9" t="s">
        <v>90</v>
      </c>
      <c r="C46" s="9">
        <v>10</v>
      </c>
      <c r="D46" s="107"/>
      <c r="E46" s="107"/>
      <c r="F46" s="8">
        <f t="shared" si="3"/>
        <v>62</v>
      </c>
      <c r="G46" s="8">
        <f t="shared" si="3"/>
        <v>62</v>
      </c>
      <c r="I46" s="2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30">
      <c r="A47" s="10" t="s">
        <v>38</v>
      </c>
      <c r="B47" s="9" t="s">
        <v>90</v>
      </c>
      <c r="C47" s="9">
        <v>10</v>
      </c>
      <c r="D47" s="107" t="s">
        <v>39</v>
      </c>
      <c r="E47" s="107"/>
      <c r="F47" s="8">
        <f t="shared" si="3"/>
        <v>62</v>
      </c>
      <c r="G47" s="8">
        <f t="shared" si="3"/>
        <v>62</v>
      </c>
      <c r="I47" s="2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5">
      <c r="A48" s="5" t="s">
        <v>37</v>
      </c>
      <c r="B48" s="9" t="s">
        <v>90</v>
      </c>
      <c r="C48" s="9">
        <v>10</v>
      </c>
      <c r="D48" s="107" t="s">
        <v>40</v>
      </c>
      <c r="E48" s="107"/>
      <c r="F48" s="8">
        <f t="shared" si="3"/>
        <v>62</v>
      </c>
      <c r="G48" s="8">
        <f t="shared" si="3"/>
        <v>62</v>
      </c>
      <c r="I48" s="2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30">
      <c r="A49" s="10" t="s">
        <v>21</v>
      </c>
      <c r="B49" s="9" t="s">
        <v>90</v>
      </c>
      <c r="C49" s="9">
        <v>10</v>
      </c>
      <c r="D49" s="107" t="s">
        <v>40</v>
      </c>
      <c r="E49" s="107">
        <v>240</v>
      </c>
      <c r="F49" s="8">
        <v>62</v>
      </c>
      <c r="G49" s="8">
        <v>62</v>
      </c>
      <c r="I49" s="2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10" ht="28.5">
      <c r="A50" s="13" t="s">
        <v>8</v>
      </c>
      <c r="B50" s="12" t="s">
        <v>92</v>
      </c>
      <c r="C50" s="12" t="s">
        <v>87</v>
      </c>
      <c r="D50" s="6"/>
      <c r="E50" s="6"/>
      <c r="F50" s="7">
        <f>+F51</f>
        <v>1338.6999999999998</v>
      </c>
      <c r="G50" s="7">
        <f>+G51</f>
        <v>840.0000000000001</v>
      </c>
      <c r="I50" s="2"/>
      <c r="J50" s="2"/>
    </row>
    <row r="51" spans="1:10" ht="15">
      <c r="A51" s="5" t="s">
        <v>9</v>
      </c>
      <c r="B51" s="9" t="s">
        <v>92</v>
      </c>
      <c r="C51" s="9" t="s">
        <v>90</v>
      </c>
      <c r="D51" s="107"/>
      <c r="E51" s="107"/>
      <c r="F51" s="107">
        <f>F52</f>
        <v>1338.6999999999998</v>
      </c>
      <c r="G51" s="8">
        <f>G52</f>
        <v>840.0000000000001</v>
      </c>
      <c r="I51" s="2"/>
      <c r="J51" s="2"/>
    </row>
    <row r="52" spans="1:10" ht="45">
      <c r="A52" s="5" t="s">
        <v>161</v>
      </c>
      <c r="B52" s="9" t="s">
        <v>92</v>
      </c>
      <c r="C52" s="9" t="s">
        <v>90</v>
      </c>
      <c r="D52" s="107" t="s">
        <v>44</v>
      </c>
      <c r="E52" s="107"/>
      <c r="F52" s="8">
        <f>F53+F58+F61</f>
        <v>1338.6999999999998</v>
      </c>
      <c r="G52" s="8">
        <f>G53+G58+G61</f>
        <v>840.0000000000001</v>
      </c>
      <c r="I52" s="2"/>
      <c r="J52" s="2"/>
    </row>
    <row r="53" spans="1:10" ht="30">
      <c r="A53" s="5" t="s">
        <v>45</v>
      </c>
      <c r="B53" s="9" t="s">
        <v>92</v>
      </c>
      <c r="C53" s="9" t="s">
        <v>90</v>
      </c>
      <c r="D53" s="107" t="s">
        <v>46</v>
      </c>
      <c r="E53" s="107"/>
      <c r="F53" s="8">
        <f>F54+F56</f>
        <v>1014.9</v>
      </c>
      <c r="G53" s="8">
        <f>G54+G56</f>
        <v>516.2</v>
      </c>
      <c r="I53" s="2"/>
      <c r="J53" s="2"/>
    </row>
    <row r="54" spans="1:10" ht="15">
      <c r="A54" s="5" t="s">
        <v>47</v>
      </c>
      <c r="B54" s="9" t="s">
        <v>92</v>
      </c>
      <c r="C54" s="9" t="s">
        <v>90</v>
      </c>
      <c r="D54" s="107" t="s">
        <v>48</v>
      </c>
      <c r="E54" s="107"/>
      <c r="F54" s="8">
        <f>F55</f>
        <v>350</v>
      </c>
      <c r="G54" s="8">
        <f>G55</f>
        <v>350</v>
      </c>
      <c r="I54" s="2"/>
      <c r="J54" s="2"/>
    </row>
    <row r="55" spans="1:10" ht="30">
      <c r="A55" s="5" t="s">
        <v>21</v>
      </c>
      <c r="B55" s="9" t="s">
        <v>92</v>
      </c>
      <c r="C55" s="9" t="s">
        <v>90</v>
      </c>
      <c r="D55" s="107" t="s">
        <v>48</v>
      </c>
      <c r="E55" s="107">
        <v>240</v>
      </c>
      <c r="F55" s="8">
        <v>350</v>
      </c>
      <c r="G55" s="8">
        <v>350</v>
      </c>
      <c r="I55" s="2"/>
      <c r="J55" s="24"/>
    </row>
    <row r="56" spans="1:39" ht="15">
      <c r="A56" s="5" t="s">
        <v>98</v>
      </c>
      <c r="B56" s="9" t="s">
        <v>92</v>
      </c>
      <c r="C56" s="9" t="s">
        <v>90</v>
      </c>
      <c r="D56" s="107" t="s">
        <v>49</v>
      </c>
      <c r="E56" s="107"/>
      <c r="F56" s="107">
        <f>F57</f>
        <v>664.9</v>
      </c>
      <c r="G56" s="8">
        <f>G57</f>
        <v>166.2</v>
      </c>
      <c r="I56" s="2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30">
      <c r="A57" s="10" t="s">
        <v>21</v>
      </c>
      <c r="B57" s="9" t="s">
        <v>92</v>
      </c>
      <c r="C57" s="9" t="s">
        <v>90</v>
      </c>
      <c r="D57" s="107" t="s">
        <v>50</v>
      </c>
      <c r="E57" s="107">
        <v>240</v>
      </c>
      <c r="F57" s="107">
        <v>664.9</v>
      </c>
      <c r="G57" s="8">
        <v>166.2</v>
      </c>
      <c r="I57" s="27"/>
      <c r="J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30">
      <c r="A58" s="5" t="s">
        <v>51</v>
      </c>
      <c r="B58" s="9" t="s">
        <v>92</v>
      </c>
      <c r="C58" s="9" t="s">
        <v>90</v>
      </c>
      <c r="D58" s="107" t="s">
        <v>52</v>
      </c>
      <c r="E58" s="107"/>
      <c r="F58" s="107">
        <f>F59</f>
        <v>42.7</v>
      </c>
      <c r="G58" s="107">
        <f>G59</f>
        <v>42.7</v>
      </c>
      <c r="I58" s="2"/>
      <c r="J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5">
      <c r="A59" s="5" t="s">
        <v>47</v>
      </c>
      <c r="B59" s="9" t="s">
        <v>92</v>
      </c>
      <c r="C59" s="9" t="s">
        <v>90</v>
      </c>
      <c r="D59" s="107" t="s">
        <v>53</v>
      </c>
      <c r="E59" s="107"/>
      <c r="F59" s="107">
        <f>F60</f>
        <v>42.7</v>
      </c>
      <c r="G59" s="107">
        <f>G60</f>
        <v>42.7</v>
      </c>
      <c r="I59" s="2"/>
      <c r="J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30">
      <c r="A60" s="5" t="s">
        <v>21</v>
      </c>
      <c r="B60" s="9" t="s">
        <v>92</v>
      </c>
      <c r="C60" s="9" t="s">
        <v>90</v>
      </c>
      <c r="D60" s="107" t="s">
        <v>53</v>
      </c>
      <c r="E60" s="107">
        <v>240</v>
      </c>
      <c r="F60" s="107">
        <v>42.7</v>
      </c>
      <c r="G60" s="107">
        <v>42.7</v>
      </c>
      <c r="I60" s="2"/>
      <c r="J60" s="2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30">
      <c r="A61" s="10" t="s">
        <v>54</v>
      </c>
      <c r="B61" s="9" t="s">
        <v>92</v>
      </c>
      <c r="C61" s="9" t="s">
        <v>90</v>
      </c>
      <c r="D61" s="107" t="s">
        <v>55</v>
      </c>
      <c r="E61" s="107"/>
      <c r="F61" s="8">
        <f>F62</f>
        <v>281.1</v>
      </c>
      <c r="G61" s="8">
        <f>G62</f>
        <v>281.1</v>
      </c>
      <c r="I61" s="2"/>
      <c r="J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5">
      <c r="A62" s="10" t="s">
        <v>47</v>
      </c>
      <c r="B62" s="9" t="s">
        <v>92</v>
      </c>
      <c r="C62" s="9" t="s">
        <v>90</v>
      </c>
      <c r="D62" s="107" t="s">
        <v>56</v>
      </c>
      <c r="E62" s="107"/>
      <c r="F62" s="8">
        <f>F63</f>
        <v>281.1</v>
      </c>
      <c r="G62" s="8">
        <f>G63</f>
        <v>281.1</v>
      </c>
      <c r="I62" s="2"/>
      <c r="J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ht="30">
      <c r="A63" s="10" t="s">
        <v>21</v>
      </c>
      <c r="B63" s="9" t="s">
        <v>92</v>
      </c>
      <c r="C63" s="9" t="s">
        <v>90</v>
      </c>
      <c r="D63" s="107" t="s">
        <v>56</v>
      </c>
      <c r="E63" s="107">
        <v>240</v>
      </c>
      <c r="F63" s="8">
        <v>281.1</v>
      </c>
      <c r="G63" s="8">
        <v>281.1</v>
      </c>
      <c r="I63" s="2"/>
      <c r="J63" s="28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5">
      <c r="A64" s="26" t="s">
        <v>138</v>
      </c>
      <c r="B64" s="12" t="s">
        <v>89</v>
      </c>
      <c r="C64" s="12" t="s">
        <v>87</v>
      </c>
      <c r="D64" s="6"/>
      <c r="E64" s="6"/>
      <c r="F64" s="6">
        <f aca="true" t="shared" si="4" ref="F64:G68">F65</f>
        <v>5.3</v>
      </c>
      <c r="G64" s="6">
        <f t="shared" si="4"/>
        <v>5.3</v>
      </c>
      <c r="I64" s="2"/>
      <c r="J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ht="15">
      <c r="A65" s="10" t="s">
        <v>59</v>
      </c>
      <c r="B65" s="9" t="s">
        <v>89</v>
      </c>
      <c r="C65" s="9" t="s">
        <v>89</v>
      </c>
      <c r="D65" s="107"/>
      <c r="E65" s="107"/>
      <c r="F65" s="8">
        <f t="shared" si="4"/>
        <v>5.3</v>
      </c>
      <c r="G65" s="8">
        <f t="shared" si="4"/>
        <v>5.3</v>
      </c>
      <c r="I65" s="2"/>
      <c r="J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30">
      <c r="A66" s="5" t="s">
        <v>60</v>
      </c>
      <c r="B66" s="9" t="s">
        <v>89</v>
      </c>
      <c r="C66" s="9" t="s">
        <v>89</v>
      </c>
      <c r="D66" s="107" t="s">
        <v>61</v>
      </c>
      <c r="E66" s="107"/>
      <c r="F66" s="8">
        <f t="shared" si="4"/>
        <v>5.3</v>
      </c>
      <c r="G66" s="8">
        <f t="shared" si="4"/>
        <v>5.3</v>
      </c>
      <c r="I66" s="2"/>
      <c r="J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ht="15">
      <c r="A67" s="5" t="s">
        <v>27</v>
      </c>
      <c r="B67" s="9" t="s">
        <v>89</v>
      </c>
      <c r="C67" s="9" t="s">
        <v>89</v>
      </c>
      <c r="D67" s="107" t="s">
        <v>94</v>
      </c>
      <c r="E67" s="107"/>
      <c r="F67" s="8">
        <f t="shared" si="4"/>
        <v>5.3</v>
      </c>
      <c r="G67" s="8">
        <f t="shared" si="4"/>
        <v>5.3</v>
      </c>
      <c r="I67" s="2"/>
      <c r="J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120">
      <c r="A68" s="10" t="s">
        <v>128</v>
      </c>
      <c r="B68" s="9" t="s">
        <v>89</v>
      </c>
      <c r="C68" s="9" t="s">
        <v>89</v>
      </c>
      <c r="D68" s="107" t="s">
        <v>62</v>
      </c>
      <c r="E68" s="107"/>
      <c r="F68" s="8">
        <f t="shared" si="4"/>
        <v>5.3</v>
      </c>
      <c r="G68" s="8">
        <f t="shared" si="4"/>
        <v>5.3</v>
      </c>
      <c r="I68" s="2"/>
      <c r="J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15">
      <c r="A69" s="10" t="s">
        <v>1</v>
      </c>
      <c r="B69" s="9" t="s">
        <v>89</v>
      </c>
      <c r="C69" s="9" t="s">
        <v>89</v>
      </c>
      <c r="D69" s="107" t="s">
        <v>62</v>
      </c>
      <c r="E69" s="107">
        <v>540</v>
      </c>
      <c r="F69" s="107">
        <v>5.3</v>
      </c>
      <c r="G69" s="8">
        <v>5.3</v>
      </c>
      <c r="I69" s="2"/>
      <c r="J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15">
      <c r="A70" s="13" t="s">
        <v>139</v>
      </c>
      <c r="B70" s="12" t="s">
        <v>93</v>
      </c>
      <c r="C70" s="12" t="s">
        <v>87</v>
      </c>
      <c r="D70" s="6"/>
      <c r="E70" s="6"/>
      <c r="F70" s="6">
        <f>F71</f>
        <v>2036.6</v>
      </c>
      <c r="G70" s="6">
        <f>G71</f>
        <v>2036.6</v>
      </c>
      <c r="I70" s="2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15">
      <c r="A71" s="5" t="s">
        <v>63</v>
      </c>
      <c r="B71" s="9" t="s">
        <v>93</v>
      </c>
      <c r="C71" s="9" t="s">
        <v>84</v>
      </c>
      <c r="D71" s="107"/>
      <c r="E71" s="107"/>
      <c r="F71" s="8">
        <f>+F72</f>
        <v>2036.6</v>
      </c>
      <c r="G71" s="8">
        <f>+G72</f>
        <v>2036.6</v>
      </c>
      <c r="I71" s="2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30" customHeight="1">
      <c r="A72" s="10" t="s">
        <v>99</v>
      </c>
      <c r="B72" s="9" t="s">
        <v>93</v>
      </c>
      <c r="C72" s="9" t="s">
        <v>84</v>
      </c>
      <c r="D72" s="107" t="s">
        <v>100</v>
      </c>
      <c r="E72" s="107"/>
      <c r="F72" s="8">
        <f aca="true" t="shared" si="5" ref="F72:G74">F73</f>
        <v>2036.6</v>
      </c>
      <c r="G72" s="8">
        <f t="shared" si="5"/>
        <v>2036.6</v>
      </c>
      <c r="H72" s="34"/>
      <c r="I72" s="2"/>
      <c r="J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15">
      <c r="A73" s="10" t="s">
        <v>27</v>
      </c>
      <c r="B73" s="9" t="s">
        <v>93</v>
      </c>
      <c r="C73" s="9" t="s">
        <v>84</v>
      </c>
      <c r="D73" s="107" t="s">
        <v>129</v>
      </c>
      <c r="E73" s="107"/>
      <c r="F73" s="107">
        <f t="shared" si="5"/>
        <v>2036.6</v>
      </c>
      <c r="G73" s="107">
        <f t="shared" si="5"/>
        <v>2036.6</v>
      </c>
      <c r="H73" s="35"/>
      <c r="I73" s="2"/>
      <c r="J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90">
      <c r="A74" s="5" t="s">
        <v>131</v>
      </c>
      <c r="B74" s="9" t="s">
        <v>93</v>
      </c>
      <c r="C74" s="9" t="s">
        <v>84</v>
      </c>
      <c r="D74" s="107" t="s">
        <v>130</v>
      </c>
      <c r="E74" s="107"/>
      <c r="F74" s="8">
        <f t="shared" si="5"/>
        <v>2036.6</v>
      </c>
      <c r="G74" s="8">
        <f t="shared" si="5"/>
        <v>2036.6</v>
      </c>
      <c r="I74" s="2"/>
      <c r="J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15">
      <c r="A75" s="5" t="s">
        <v>1</v>
      </c>
      <c r="B75" s="9" t="s">
        <v>93</v>
      </c>
      <c r="C75" s="9" t="s">
        <v>84</v>
      </c>
      <c r="D75" s="107" t="s">
        <v>130</v>
      </c>
      <c r="E75" s="107">
        <v>540</v>
      </c>
      <c r="F75" s="8">
        <v>2036.6</v>
      </c>
      <c r="G75" s="8">
        <v>2036.6</v>
      </c>
      <c r="I75" s="2"/>
      <c r="J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15">
      <c r="A76" s="13" t="s">
        <v>140</v>
      </c>
      <c r="B76" s="12">
        <v>10</v>
      </c>
      <c r="C76" s="12" t="s">
        <v>87</v>
      </c>
      <c r="D76" s="6"/>
      <c r="E76" s="6"/>
      <c r="F76" s="7">
        <f>F77+F82</f>
        <v>908.5</v>
      </c>
      <c r="G76" s="7">
        <f>G77+G82</f>
        <v>908.5</v>
      </c>
      <c r="I76" s="2"/>
      <c r="J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15">
      <c r="A77" s="5" t="s">
        <v>10</v>
      </c>
      <c r="B77" s="9">
        <v>10</v>
      </c>
      <c r="C77" s="9" t="s">
        <v>84</v>
      </c>
      <c r="D77" s="107"/>
      <c r="E77" s="107"/>
      <c r="F77" s="107">
        <f aca="true" t="shared" si="6" ref="F77:G80">F78</f>
        <v>750.2</v>
      </c>
      <c r="G77" s="107">
        <f t="shared" si="6"/>
        <v>750.2</v>
      </c>
      <c r="I77" s="2"/>
      <c r="J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0">
      <c r="A78" s="10" t="s">
        <v>106</v>
      </c>
      <c r="B78" s="9">
        <v>10</v>
      </c>
      <c r="C78" s="9" t="s">
        <v>84</v>
      </c>
      <c r="D78" s="107" t="s">
        <v>107</v>
      </c>
      <c r="E78" s="107"/>
      <c r="F78" s="107">
        <f t="shared" si="6"/>
        <v>750.2</v>
      </c>
      <c r="G78" s="107">
        <f t="shared" si="6"/>
        <v>750.2</v>
      </c>
      <c r="I78" s="2"/>
      <c r="J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30">
      <c r="A79" s="10" t="s">
        <v>132</v>
      </c>
      <c r="B79" s="9">
        <v>10</v>
      </c>
      <c r="C79" s="9" t="s">
        <v>84</v>
      </c>
      <c r="D79" s="107" t="s">
        <v>133</v>
      </c>
      <c r="E79" s="107"/>
      <c r="F79" s="107">
        <f t="shared" si="6"/>
        <v>750.2</v>
      </c>
      <c r="G79" s="107">
        <f t="shared" si="6"/>
        <v>750.2</v>
      </c>
      <c r="I79" s="2"/>
      <c r="J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45">
      <c r="A80" s="10" t="s">
        <v>135</v>
      </c>
      <c r="B80" s="9">
        <v>10</v>
      </c>
      <c r="C80" s="9" t="s">
        <v>84</v>
      </c>
      <c r="D80" s="107" t="s">
        <v>134</v>
      </c>
      <c r="E80" s="107"/>
      <c r="F80" s="107">
        <f t="shared" si="6"/>
        <v>750.2</v>
      </c>
      <c r="G80" s="107">
        <f t="shared" si="6"/>
        <v>750.2</v>
      </c>
      <c r="I80" s="2"/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30">
      <c r="A81" s="5" t="s">
        <v>66</v>
      </c>
      <c r="B81" s="9">
        <v>10</v>
      </c>
      <c r="C81" s="9" t="s">
        <v>84</v>
      </c>
      <c r="D81" s="107" t="s">
        <v>134</v>
      </c>
      <c r="E81" s="107">
        <v>310</v>
      </c>
      <c r="F81" s="107">
        <v>750.2</v>
      </c>
      <c r="G81" s="107">
        <v>750.2</v>
      </c>
      <c r="I81" s="2"/>
      <c r="J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ht="15">
      <c r="A82" s="5" t="s">
        <v>67</v>
      </c>
      <c r="B82" s="9">
        <v>10</v>
      </c>
      <c r="C82" s="9" t="s">
        <v>90</v>
      </c>
      <c r="D82" s="107"/>
      <c r="E82" s="107"/>
      <c r="F82" s="8">
        <f>F84</f>
        <v>158.3</v>
      </c>
      <c r="G82" s="8">
        <f>G84</f>
        <v>158.3</v>
      </c>
      <c r="I82" s="2"/>
      <c r="J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30">
      <c r="A83" s="5" t="s">
        <v>64</v>
      </c>
      <c r="B83" s="9" t="s">
        <v>136</v>
      </c>
      <c r="C83" s="9" t="s">
        <v>90</v>
      </c>
      <c r="D83" s="107" t="s">
        <v>65</v>
      </c>
      <c r="E83" s="107"/>
      <c r="F83" s="8"/>
      <c r="G83" s="8"/>
      <c r="I83" s="2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ht="60">
      <c r="A84" s="10" t="s">
        <v>68</v>
      </c>
      <c r="B84" s="9">
        <v>10</v>
      </c>
      <c r="C84" s="9" t="s">
        <v>90</v>
      </c>
      <c r="D84" s="107" t="s">
        <v>69</v>
      </c>
      <c r="E84" s="107"/>
      <c r="F84" s="8">
        <f aca="true" t="shared" si="7" ref="F84:G86">F85</f>
        <v>158.3</v>
      </c>
      <c r="G84" s="8">
        <f t="shared" si="7"/>
        <v>158.3</v>
      </c>
      <c r="I84" s="2"/>
      <c r="J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ht="15">
      <c r="A85" s="10" t="s">
        <v>81</v>
      </c>
      <c r="B85" s="9">
        <v>10</v>
      </c>
      <c r="C85" s="9" t="s">
        <v>90</v>
      </c>
      <c r="D85" s="107" t="s">
        <v>95</v>
      </c>
      <c r="E85" s="107"/>
      <c r="F85" s="8">
        <f t="shared" si="7"/>
        <v>158.3</v>
      </c>
      <c r="G85" s="8">
        <f t="shared" si="7"/>
        <v>158.3</v>
      </c>
      <c r="I85" s="2"/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ht="135">
      <c r="A86" s="10" t="s">
        <v>70</v>
      </c>
      <c r="B86" s="9">
        <v>10</v>
      </c>
      <c r="C86" s="9" t="s">
        <v>90</v>
      </c>
      <c r="D86" s="107" t="s">
        <v>71</v>
      </c>
      <c r="E86" s="107"/>
      <c r="F86" s="8">
        <f t="shared" si="7"/>
        <v>158.3</v>
      </c>
      <c r="G86" s="8">
        <f t="shared" si="7"/>
        <v>158.3</v>
      </c>
      <c r="I86" s="2"/>
      <c r="J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ht="15.75">
      <c r="A87" s="25" t="s">
        <v>1</v>
      </c>
      <c r="B87" s="9">
        <v>10</v>
      </c>
      <c r="C87" s="9" t="s">
        <v>90</v>
      </c>
      <c r="D87" s="107" t="s">
        <v>71</v>
      </c>
      <c r="E87" s="107">
        <v>540</v>
      </c>
      <c r="F87" s="8">
        <v>158.3</v>
      </c>
      <c r="G87" s="8">
        <v>158.3</v>
      </c>
      <c r="I87" s="2"/>
      <c r="J87" s="28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15">
      <c r="A88" s="13" t="s">
        <v>141</v>
      </c>
      <c r="B88" s="12">
        <v>11</v>
      </c>
      <c r="C88" s="12" t="s">
        <v>87</v>
      </c>
      <c r="D88" s="6"/>
      <c r="E88" s="6"/>
      <c r="F88" s="7">
        <f aca="true" t="shared" si="8" ref="F88:G91">F89</f>
        <v>100</v>
      </c>
      <c r="G88" s="7">
        <f t="shared" si="8"/>
        <v>100</v>
      </c>
      <c r="I88" s="2"/>
      <c r="J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ht="15">
      <c r="A89" s="5" t="s">
        <v>77</v>
      </c>
      <c r="B89" s="9">
        <v>11</v>
      </c>
      <c r="C89" s="9" t="s">
        <v>84</v>
      </c>
      <c r="D89" s="107"/>
      <c r="E89" s="107"/>
      <c r="F89" s="8">
        <f t="shared" si="8"/>
        <v>100</v>
      </c>
      <c r="G89" s="8">
        <f t="shared" si="8"/>
        <v>100</v>
      </c>
      <c r="I89" s="2"/>
      <c r="J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ht="45">
      <c r="A90" s="5" t="s">
        <v>78</v>
      </c>
      <c r="B90" s="9">
        <v>11</v>
      </c>
      <c r="C90" s="9" t="s">
        <v>84</v>
      </c>
      <c r="D90" s="107" t="s">
        <v>79</v>
      </c>
      <c r="E90" s="107"/>
      <c r="F90" s="8">
        <f t="shared" si="8"/>
        <v>100</v>
      </c>
      <c r="G90" s="8">
        <f t="shared" si="8"/>
        <v>100</v>
      </c>
      <c r="I90" s="2"/>
      <c r="J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ht="30">
      <c r="A91" s="10" t="s">
        <v>137</v>
      </c>
      <c r="B91" s="9">
        <v>11</v>
      </c>
      <c r="C91" s="9" t="s">
        <v>84</v>
      </c>
      <c r="D91" s="107" t="s">
        <v>80</v>
      </c>
      <c r="E91" s="107"/>
      <c r="F91" s="8">
        <f t="shared" si="8"/>
        <v>100</v>
      </c>
      <c r="G91" s="8">
        <f t="shared" si="8"/>
        <v>100</v>
      </c>
      <c r="I91" s="2"/>
      <c r="J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ht="30">
      <c r="A92" s="10" t="s">
        <v>21</v>
      </c>
      <c r="B92" s="9">
        <v>11</v>
      </c>
      <c r="C92" s="9" t="s">
        <v>84</v>
      </c>
      <c r="D92" s="107" t="s">
        <v>80</v>
      </c>
      <c r="E92" s="107">
        <v>240</v>
      </c>
      <c r="F92" s="8">
        <v>100</v>
      </c>
      <c r="G92" s="8">
        <v>100</v>
      </c>
      <c r="I92" s="2"/>
      <c r="J92" s="28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ht="15">
      <c r="A93" s="13" t="s">
        <v>11</v>
      </c>
      <c r="B93" s="12"/>
      <c r="C93" s="12"/>
      <c r="D93" s="6"/>
      <c r="E93" s="6"/>
      <c r="F93" s="7">
        <f>F10+F40+F45+F50+F64+F70+F76+F88</f>
        <v>7930</v>
      </c>
      <c r="G93" s="7">
        <f>G10+G40+G45+G50+G64+G70+G76+G88</f>
        <v>7246</v>
      </c>
      <c r="I93" s="2"/>
      <c r="J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ht="15">
      <c r="A94" s="13" t="s">
        <v>102</v>
      </c>
      <c r="B94" s="12"/>
      <c r="C94" s="12"/>
      <c r="D94" s="6"/>
      <c r="E94" s="6"/>
      <c r="F94" s="6">
        <v>198.3</v>
      </c>
      <c r="G94" s="6">
        <v>387.2</v>
      </c>
      <c r="I94" s="2"/>
      <c r="J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ht="15">
      <c r="A95" s="13" t="s">
        <v>12</v>
      </c>
      <c r="B95" s="12"/>
      <c r="C95" s="12"/>
      <c r="D95" s="6"/>
      <c r="E95" s="6"/>
      <c r="F95" s="6">
        <f>F93+F94</f>
        <v>8128.3</v>
      </c>
      <c r="G95" s="7">
        <f>G93+G94</f>
        <v>7633.2</v>
      </c>
      <c r="I95" s="2"/>
      <c r="J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ht="15">
      <c r="A96" s="22"/>
      <c r="F96" s="16" t="s">
        <v>111</v>
      </c>
      <c r="G96" s="16" t="s">
        <v>285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1:39" ht="15"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1:39" ht="15"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6:39" ht="15">
      <c r="F99" s="17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6:39" ht="15">
      <c r="F100" s="17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2:39" ht="15">
      <c r="B101" s="3"/>
      <c r="C101" s="3"/>
      <c r="D101" s="3"/>
      <c r="E101" s="3"/>
      <c r="F101" s="17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2:39" ht="15">
      <c r="B102" s="3"/>
      <c r="C102" s="3"/>
      <c r="D102" s="3"/>
      <c r="E102" s="3"/>
      <c r="F102" s="17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2:39" ht="15">
      <c r="B103" s="3"/>
      <c r="C103" s="3"/>
      <c r="D103" s="3"/>
      <c r="E103" s="3"/>
      <c r="F103" s="17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2:39" ht="15">
      <c r="B104" s="3"/>
      <c r="C104" s="3"/>
      <c r="D104" s="3"/>
      <c r="E104" s="3"/>
      <c r="F104" s="17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2:39" ht="15">
      <c r="B105" s="3"/>
      <c r="C105" s="3"/>
      <c r="D105" s="3"/>
      <c r="E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2:5" ht="15">
      <c r="B106" s="3"/>
      <c r="C106" s="3"/>
      <c r="D106" s="3"/>
      <c r="E106" s="3"/>
    </row>
    <row r="107" spans="2:39" ht="15">
      <c r="B107" s="3"/>
      <c r="C107" s="3"/>
      <c r="D107" s="3"/>
      <c r="E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</sheetData>
  <sheetProtection/>
  <mergeCells count="10">
    <mergeCell ref="D1:G1"/>
    <mergeCell ref="D2:G2"/>
    <mergeCell ref="C3:E3"/>
    <mergeCell ref="A4:G4"/>
    <mergeCell ref="A7:A8"/>
    <mergeCell ref="B7:B8"/>
    <mergeCell ref="C7:C8"/>
    <mergeCell ref="D7:D8"/>
    <mergeCell ref="E7:E8"/>
    <mergeCell ref="F7:G7"/>
  </mergeCells>
  <printOptions/>
  <pageMargins left="0.9055118110236221" right="0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PageLayoutView="0" workbookViewId="0" topLeftCell="A1">
      <selection activeCell="A4" sqref="A4:H4"/>
    </sheetView>
  </sheetViews>
  <sheetFormatPr defaultColWidth="9.140625" defaultRowHeight="15"/>
  <cols>
    <col min="1" max="1" width="42.00390625" style="3" customWidth="1"/>
    <col min="2" max="2" width="6.421875" style="3" customWidth="1"/>
    <col min="3" max="3" width="7.57421875" style="15" customWidth="1"/>
    <col min="4" max="4" width="7.8515625" style="15" customWidth="1"/>
    <col min="5" max="5" width="13.7109375" style="15" customWidth="1"/>
    <col min="6" max="6" width="5.8515625" style="15" customWidth="1"/>
    <col min="7" max="8" width="9.140625" style="16" customWidth="1"/>
    <col min="9" max="9" width="11.8515625" style="17" customWidth="1"/>
    <col min="10" max="10" width="12.57421875" style="17" customWidth="1"/>
    <col min="11" max="11" width="14.8515625" style="4" customWidth="1"/>
    <col min="12" max="12" width="15.00390625" style="2" customWidth="1"/>
    <col min="13" max="40" width="9.140625" style="2" customWidth="1"/>
    <col min="41" max="16384" width="9.140625" style="3" customWidth="1"/>
  </cols>
  <sheetData>
    <row r="1" spans="5:8" ht="200.25" customHeight="1">
      <c r="E1" s="191" t="s">
        <v>302</v>
      </c>
      <c r="F1" s="192"/>
      <c r="G1" s="192"/>
      <c r="H1" s="192"/>
    </row>
    <row r="2" spans="4:10" s="1" customFormat="1" ht="116.25" customHeight="1">
      <c r="D2" s="98"/>
      <c r="E2" s="193" t="s">
        <v>303</v>
      </c>
      <c r="F2" s="194"/>
      <c r="G2" s="194"/>
      <c r="H2" s="194"/>
      <c r="I2" s="31"/>
      <c r="J2" s="98"/>
    </row>
    <row r="3" spans="3:9" s="1" customFormat="1" ht="15.75">
      <c r="C3" s="14"/>
      <c r="D3" s="173"/>
      <c r="E3" s="173"/>
      <c r="F3" s="173"/>
      <c r="G3" s="108"/>
      <c r="H3" s="108"/>
      <c r="I3" s="32"/>
    </row>
    <row r="4" spans="1:9" s="1" customFormat="1" ht="134.25" customHeight="1">
      <c r="A4" s="195" t="s">
        <v>301</v>
      </c>
      <c r="B4" s="195"/>
      <c r="C4" s="195"/>
      <c r="D4" s="195"/>
      <c r="E4" s="195"/>
      <c r="F4" s="195"/>
      <c r="G4" s="196"/>
      <c r="H4" s="196"/>
      <c r="I4" s="32"/>
    </row>
    <row r="5" spans="1:40" ht="18.75">
      <c r="A5" s="109"/>
      <c r="B5" s="109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7:40" ht="15.75">
      <c r="G6" s="18" t="s">
        <v>284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15" customHeight="1">
      <c r="A7" s="174" t="s">
        <v>2</v>
      </c>
      <c r="B7" s="175" t="s">
        <v>287</v>
      </c>
      <c r="C7" s="174" t="s">
        <v>13</v>
      </c>
      <c r="D7" s="174" t="s">
        <v>14</v>
      </c>
      <c r="E7" s="174" t="s">
        <v>15</v>
      </c>
      <c r="F7" s="174" t="s">
        <v>16</v>
      </c>
      <c r="G7" s="179"/>
      <c r="H7" s="179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5">
      <c r="A8" s="174"/>
      <c r="B8" s="177"/>
      <c r="C8" s="174"/>
      <c r="D8" s="174"/>
      <c r="E8" s="174"/>
      <c r="F8" s="174"/>
      <c r="G8" s="107" t="s">
        <v>83</v>
      </c>
      <c r="H8" s="107" t="s">
        <v>96</v>
      </c>
      <c r="K8" s="19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5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8</v>
      </c>
      <c r="H9" s="107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8.5">
      <c r="A10" s="13" t="s">
        <v>142</v>
      </c>
      <c r="B10" s="6">
        <v>342</v>
      </c>
      <c r="C10" s="107"/>
      <c r="D10" s="107"/>
      <c r="E10" s="107"/>
      <c r="F10" s="107"/>
      <c r="G10" s="107"/>
      <c r="H10" s="10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8.5">
      <c r="A11" s="13" t="s">
        <v>3</v>
      </c>
      <c r="B11" s="13"/>
      <c r="C11" s="12" t="s">
        <v>84</v>
      </c>
      <c r="D11" s="12" t="s">
        <v>87</v>
      </c>
      <c r="E11" s="6"/>
      <c r="F11" s="6"/>
      <c r="G11" s="7">
        <f>G12+G17+G29+G35</f>
        <v>3384.5</v>
      </c>
      <c r="H11" s="7">
        <f>H12+H17+H29+H35</f>
        <v>3195.6</v>
      </c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11" s="44" customFormat="1" ht="45">
      <c r="A12" s="5" t="s">
        <v>4</v>
      </c>
      <c r="B12" s="5"/>
      <c r="C12" s="9" t="s">
        <v>84</v>
      </c>
      <c r="D12" s="9" t="s">
        <v>85</v>
      </c>
      <c r="E12" s="107"/>
      <c r="F12" s="107"/>
      <c r="G12" s="8">
        <f>G14</f>
        <v>545</v>
      </c>
      <c r="H12" s="8">
        <f>H14</f>
        <v>545</v>
      </c>
      <c r="I12" s="42"/>
      <c r="J12" s="43"/>
      <c r="K12" s="43"/>
    </row>
    <row r="13" spans="1:40" ht="60">
      <c r="A13" s="5" t="s">
        <v>106</v>
      </c>
      <c r="B13" s="5"/>
      <c r="C13" s="9" t="s">
        <v>84</v>
      </c>
      <c r="D13" s="9" t="s">
        <v>85</v>
      </c>
      <c r="E13" s="107" t="s">
        <v>107</v>
      </c>
      <c r="F13" s="6"/>
      <c r="G13" s="8">
        <f>SUM(G14)</f>
        <v>545</v>
      </c>
      <c r="H13" s="8">
        <f>SUM(H14)</f>
        <v>545</v>
      </c>
      <c r="I13" s="33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60">
      <c r="A14" s="5" t="s">
        <v>108</v>
      </c>
      <c r="B14" s="5"/>
      <c r="C14" s="9" t="s">
        <v>84</v>
      </c>
      <c r="D14" s="9" t="s">
        <v>85</v>
      </c>
      <c r="E14" s="107" t="s">
        <v>109</v>
      </c>
      <c r="F14" s="107"/>
      <c r="G14" s="8">
        <f>G15</f>
        <v>545</v>
      </c>
      <c r="H14" s="8">
        <f>H15</f>
        <v>545</v>
      </c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30">
      <c r="A15" s="5" t="s">
        <v>19</v>
      </c>
      <c r="B15" s="5"/>
      <c r="C15" s="9" t="s">
        <v>84</v>
      </c>
      <c r="D15" s="9" t="s">
        <v>85</v>
      </c>
      <c r="E15" s="107" t="s">
        <v>110</v>
      </c>
      <c r="F15" s="107"/>
      <c r="G15" s="8">
        <f>G16</f>
        <v>545</v>
      </c>
      <c r="H15" s="8">
        <f>H16</f>
        <v>545</v>
      </c>
      <c r="J15" s="2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30">
      <c r="A16" s="5" t="s">
        <v>160</v>
      </c>
      <c r="B16" s="5"/>
      <c r="C16" s="9" t="s">
        <v>84</v>
      </c>
      <c r="D16" s="9" t="s">
        <v>85</v>
      </c>
      <c r="E16" s="107" t="s">
        <v>110</v>
      </c>
      <c r="F16" s="107">
        <v>120</v>
      </c>
      <c r="G16" s="8">
        <v>545</v>
      </c>
      <c r="H16" s="8">
        <v>545</v>
      </c>
      <c r="J16" s="2"/>
      <c r="K16" s="2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s="44" customFormat="1" ht="94.5">
      <c r="A17" s="41" t="s">
        <v>5</v>
      </c>
      <c r="B17" s="41"/>
      <c r="C17" s="9" t="s">
        <v>84</v>
      </c>
      <c r="D17" s="9" t="s">
        <v>86</v>
      </c>
      <c r="E17" s="107"/>
      <c r="F17" s="107"/>
      <c r="G17" s="8">
        <f>G18</f>
        <v>2777.5</v>
      </c>
      <c r="H17" s="8">
        <f>H18</f>
        <v>2588.6</v>
      </c>
      <c r="I17" s="42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</row>
    <row r="18" spans="1:11" ht="60">
      <c r="A18" s="5" t="s">
        <v>106</v>
      </c>
      <c r="B18" s="5"/>
      <c r="C18" s="9" t="s">
        <v>84</v>
      </c>
      <c r="D18" s="9" t="s">
        <v>86</v>
      </c>
      <c r="E18" s="107" t="s">
        <v>107</v>
      </c>
      <c r="F18" s="107"/>
      <c r="G18" s="8">
        <f>SUM(G19)</f>
        <v>2777.5</v>
      </c>
      <c r="H18" s="8">
        <f>SUM(H19)</f>
        <v>2588.6</v>
      </c>
      <c r="J18" s="2"/>
      <c r="K18" s="2"/>
    </row>
    <row r="19" spans="1:11" ht="66.75" customHeight="1">
      <c r="A19" s="5" t="s">
        <v>108</v>
      </c>
      <c r="B19" s="5"/>
      <c r="C19" s="9" t="s">
        <v>84</v>
      </c>
      <c r="D19" s="9" t="s">
        <v>86</v>
      </c>
      <c r="E19" s="107" t="s">
        <v>109</v>
      </c>
      <c r="F19" s="107"/>
      <c r="G19" s="8">
        <f>SUM(G20+G24+G26)</f>
        <v>2777.5</v>
      </c>
      <c r="H19" s="8">
        <f>SUM(H20+H24+H26)</f>
        <v>2588.6</v>
      </c>
      <c r="J19" s="2"/>
      <c r="K19" s="2"/>
    </row>
    <row r="20" spans="1:11" ht="30">
      <c r="A20" s="5" t="s">
        <v>19</v>
      </c>
      <c r="B20" s="5"/>
      <c r="C20" s="9" t="s">
        <v>84</v>
      </c>
      <c r="D20" s="9" t="s">
        <v>86</v>
      </c>
      <c r="E20" s="107" t="s">
        <v>110</v>
      </c>
      <c r="F20" s="107" t="s">
        <v>111</v>
      </c>
      <c r="G20" s="8">
        <f>SUM(G23+G22+G21)</f>
        <v>2737.4</v>
      </c>
      <c r="H20" s="8">
        <f>SUM(H23+H22+H21)</f>
        <v>2548.5</v>
      </c>
      <c r="I20" s="3"/>
      <c r="J20" s="2"/>
      <c r="K20" s="28"/>
    </row>
    <row r="21" spans="1:11" ht="30">
      <c r="A21" s="5" t="s">
        <v>160</v>
      </c>
      <c r="B21" s="5"/>
      <c r="C21" s="9" t="s">
        <v>84</v>
      </c>
      <c r="D21" s="9" t="s">
        <v>86</v>
      </c>
      <c r="E21" s="107" t="s">
        <v>110</v>
      </c>
      <c r="F21" s="107">
        <v>120</v>
      </c>
      <c r="G21" s="8">
        <v>2401</v>
      </c>
      <c r="H21" s="8">
        <v>2160.1</v>
      </c>
      <c r="I21" s="3"/>
      <c r="J21" s="2"/>
      <c r="K21" s="28"/>
    </row>
    <row r="22" spans="1:11" ht="30">
      <c r="A22" s="10" t="s">
        <v>21</v>
      </c>
      <c r="B22" s="10"/>
      <c r="C22" s="9" t="s">
        <v>84</v>
      </c>
      <c r="D22" s="9" t="s">
        <v>86</v>
      </c>
      <c r="E22" s="107" t="s">
        <v>110</v>
      </c>
      <c r="F22" s="107">
        <v>240</v>
      </c>
      <c r="G22" s="8">
        <v>300</v>
      </c>
      <c r="H22" s="8">
        <v>352</v>
      </c>
      <c r="J22" s="24"/>
      <c r="K22" s="24"/>
    </row>
    <row r="23" spans="1:11" ht="15">
      <c r="A23" s="5" t="s">
        <v>22</v>
      </c>
      <c r="B23" s="5"/>
      <c r="C23" s="9" t="s">
        <v>84</v>
      </c>
      <c r="D23" s="9" t="s">
        <v>86</v>
      </c>
      <c r="E23" s="107" t="s">
        <v>110</v>
      </c>
      <c r="F23" s="107">
        <v>850</v>
      </c>
      <c r="G23" s="8">
        <v>36.4</v>
      </c>
      <c r="H23" s="8">
        <v>36.4</v>
      </c>
      <c r="J23" s="2"/>
      <c r="K23" s="28"/>
    </row>
    <row r="24" spans="1:11" ht="137.25" customHeight="1">
      <c r="A24" s="11" t="s">
        <v>97</v>
      </c>
      <c r="B24" s="11"/>
      <c r="C24" s="9" t="s">
        <v>84</v>
      </c>
      <c r="D24" s="9" t="s">
        <v>86</v>
      </c>
      <c r="E24" s="107" t="s">
        <v>113</v>
      </c>
      <c r="F24" s="107"/>
      <c r="G24" s="8">
        <f>G25</f>
        <v>2</v>
      </c>
      <c r="H24" s="8">
        <f>H25</f>
        <v>2</v>
      </c>
      <c r="J24" s="2"/>
      <c r="K24" s="2"/>
    </row>
    <row r="25" spans="1:12" ht="30">
      <c r="A25" s="10" t="s">
        <v>23</v>
      </c>
      <c r="B25" s="10"/>
      <c r="C25" s="9" t="s">
        <v>84</v>
      </c>
      <c r="D25" s="9" t="s">
        <v>86</v>
      </c>
      <c r="E25" s="107" t="s">
        <v>113</v>
      </c>
      <c r="F25" s="107">
        <v>240</v>
      </c>
      <c r="G25" s="8">
        <v>2</v>
      </c>
      <c r="H25" s="8">
        <v>2</v>
      </c>
      <c r="J25" s="2"/>
      <c r="K25" s="28"/>
      <c r="L25" s="24"/>
    </row>
    <row r="26" spans="1:11" ht="15">
      <c r="A26" s="10" t="s">
        <v>27</v>
      </c>
      <c r="B26" s="10"/>
      <c r="C26" s="9" t="s">
        <v>84</v>
      </c>
      <c r="D26" s="9" t="s">
        <v>86</v>
      </c>
      <c r="E26" s="107" t="s">
        <v>114</v>
      </c>
      <c r="F26" s="107"/>
      <c r="G26" s="8">
        <f>G27</f>
        <v>38.1</v>
      </c>
      <c r="H26" s="8">
        <f>H27</f>
        <v>38.1</v>
      </c>
      <c r="J26" s="2"/>
      <c r="K26" s="2"/>
    </row>
    <row r="27" spans="1:11" ht="45">
      <c r="A27" s="10" t="s">
        <v>24</v>
      </c>
      <c r="B27" s="10"/>
      <c r="C27" s="9" t="s">
        <v>84</v>
      </c>
      <c r="D27" s="9" t="s">
        <v>86</v>
      </c>
      <c r="E27" s="107" t="s">
        <v>115</v>
      </c>
      <c r="F27" s="107"/>
      <c r="G27" s="8">
        <f>G28</f>
        <v>38.1</v>
      </c>
      <c r="H27" s="8">
        <f>H28</f>
        <v>38.1</v>
      </c>
      <c r="J27" s="2"/>
      <c r="K27" s="2"/>
    </row>
    <row r="28" spans="1:11" ht="15">
      <c r="A28" s="10" t="s">
        <v>1</v>
      </c>
      <c r="B28" s="10"/>
      <c r="C28" s="9" t="s">
        <v>84</v>
      </c>
      <c r="D28" s="9" t="s">
        <v>86</v>
      </c>
      <c r="E28" s="107" t="s">
        <v>115</v>
      </c>
      <c r="F28" s="107">
        <v>540</v>
      </c>
      <c r="G28" s="8">
        <v>38.1</v>
      </c>
      <c r="H28" s="8">
        <v>38.1</v>
      </c>
      <c r="J28" s="2"/>
      <c r="K28" s="28"/>
    </row>
    <row r="29" spans="1:40" s="44" customFormat="1" ht="69" customHeight="1">
      <c r="A29" s="41" t="s">
        <v>26</v>
      </c>
      <c r="B29" s="41"/>
      <c r="C29" s="9" t="s">
        <v>84</v>
      </c>
      <c r="D29" s="9" t="s">
        <v>88</v>
      </c>
      <c r="E29" s="107"/>
      <c r="F29" s="107"/>
      <c r="G29" s="8">
        <f aca="true" t="shared" si="0" ref="G29:H33">G30</f>
        <v>52</v>
      </c>
      <c r="H29" s="8">
        <f t="shared" si="0"/>
        <v>52</v>
      </c>
      <c r="I29" s="42"/>
      <c r="J29" s="43"/>
      <c r="K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</row>
    <row r="30" spans="1:11" ht="60">
      <c r="A30" s="10" t="s">
        <v>106</v>
      </c>
      <c r="B30" s="10"/>
      <c r="C30" s="9" t="s">
        <v>84</v>
      </c>
      <c r="D30" s="9" t="s">
        <v>88</v>
      </c>
      <c r="E30" s="107" t="s">
        <v>107</v>
      </c>
      <c r="F30" s="107"/>
      <c r="G30" s="8">
        <f t="shared" si="0"/>
        <v>52</v>
      </c>
      <c r="H30" s="8">
        <f t="shared" si="0"/>
        <v>52</v>
      </c>
      <c r="J30" s="2"/>
      <c r="K30" s="2"/>
    </row>
    <row r="31" spans="1:11" ht="60">
      <c r="A31" s="10" t="s">
        <v>108</v>
      </c>
      <c r="B31" s="10"/>
      <c r="C31" s="9" t="s">
        <v>84</v>
      </c>
      <c r="D31" s="9" t="s">
        <v>88</v>
      </c>
      <c r="E31" s="107" t="s">
        <v>109</v>
      </c>
      <c r="F31" s="107"/>
      <c r="G31" s="8">
        <f>SUM(G32)</f>
        <v>52</v>
      </c>
      <c r="H31" s="8">
        <f>SUM(H32)</f>
        <v>52</v>
      </c>
      <c r="J31" s="2"/>
      <c r="K31" s="2"/>
    </row>
    <row r="32" spans="1:11" ht="15">
      <c r="A32" s="10" t="s">
        <v>27</v>
      </c>
      <c r="B32" s="10"/>
      <c r="C32" s="9" t="s">
        <v>84</v>
      </c>
      <c r="D32" s="9" t="s">
        <v>88</v>
      </c>
      <c r="E32" s="107" t="s">
        <v>114</v>
      </c>
      <c r="F32" s="107"/>
      <c r="G32" s="8">
        <f t="shared" si="0"/>
        <v>52</v>
      </c>
      <c r="H32" s="8">
        <f t="shared" si="0"/>
        <v>52</v>
      </c>
      <c r="J32" s="2"/>
      <c r="K32" s="2"/>
    </row>
    <row r="33" spans="1:11" ht="45">
      <c r="A33" s="10" t="s">
        <v>28</v>
      </c>
      <c r="B33" s="10"/>
      <c r="C33" s="9" t="s">
        <v>84</v>
      </c>
      <c r="D33" s="9" t="s">
        <v>88</v>
      </c>
      <c r="E33" s="107" t="s">
        <v>120</v>
      </c>
      <c r="F33" s="107"/>
      <c r="G33" s="8">
        <f t="shared" si="0"/>
        <v>52</v>
      </c>
      <c r="H33" s="8">
        <f t="shared" si="0"/>
        <v>52</v>
      </c>
      <c r="J33" s="2"/>
      <c r="K33" s="2"/>
    </row>
    <row r="34" spans="1:11" ht="15">
      <c r="A34" s="5" t="s">
        <v>1</v>
      </c>
      <c r="B34" s="5"/>
      <c r="C34" s="9" t="s">
        <v>84</v>
      </c>
      <c r="D34" s="9" t="s">
        <v>88</v>
      </c>
      <c r="E34" s="107" t="s">
        <v>121</v>
      </c>
      <c r="F34" s="107">
        <v>540</v>
      </c>
      <c r="G34" s="8">
        <v>52</v>
      </c>
      <c r="H34" s="8">
        <v>52</v>
      </c>
      <c r="J34" s="2"/>
      <c r="K34" s="2"/>
    </row>
    <row r="35" spans="1:40" s="21" customFormat="1" ht="15">
      <c r="A35" s="5" t="s">
        <v>6</v>
      </c>
      <c r="B35" s="5"/>
      <c r="C35" s="9" t="s">
        <v>84</v>
      </c>
      <c r="D35" s="9">
        <v>11</v>
      </c>
      <c r="E35" s="107"/>
      <c r="F35" s="107"/>
      <c r="G35" s="8">
        <f aca="true" t="shared" si="1" ref="G35:H37">G36</f>
        <v>10</v>
      </c>
      <c r="H35" s="8">
        <f t="shared" si="1"/>
        <v>10</v>
      </c>
      <c r="I35" s="33"/>
      <c r="J35" s="20"/>
      <c r="K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11" ht="15">
      <c r="A36" s="5" t="s">
        <v>6</v>
      </c>
      <c r="B36" s="5"/>
      <c r="C36" s="9" t="s">
        <v>84</v>
      </c>
      <c r="D36" s="9">
        <v>11</v>
      </c>
      <c r="E36" s="107" t="s">
        <v>29</v>
      </c>
      <c r="F36" s="107"/>
      <c r="G36" s="8">
        <f t="shared" si="1"/>
        <v>10</v>
      </c>
      <c r="H36" s="8">
        <f t="shared" si="1"/>
        <v>10</v>
      </c>
      <c r="J36" s="2"/>
      <c r="K36" s="2"/>
    </row>
    <row r="37" spans="1:11" ht="15">
      <c r="A37" s="5" t="s">
        <v>30</v>
      </c>
      <c r="B37" s="5"/>
      <c r="C37" s="9" t="s">
        <v>84</v>
      </c>
      <c r="D37" s="9">
        <v>11</v>
      </c>
      <c r="E37" s="107" t="s">
        <v>31</v>
      </c>
      <c r="F37" s="107"/>
      <c r="G37" s="8">
        <f t="shared" si="1"/>
        <v>10</v>
      </c>
      <c r="H37" s="8">
        <f t="shared" si="1"/>
        <v>10</v>
      </c>
      <c r="J37" s="2"/>
      <c r="K37" s="2"/>
    </row>
    <row r="38" spans="1:11" ht="15">
      <c r="A38" s="10" t="s">
        <v>32</v>
      </c>
      <c r="B38" s="10"/>
      <c r="C38" s="9" t="s">
        <v>84</v>
      </c>
      <c r="D38" s="9">
        <v>11</v>
      </c>
      <c r="E38" s="107" t="s">
        <v>31</v>
      </c>
      <c r="F38" s="107">
        <v>870</v>
      </c>
      <c r="G38" s="8">
        <v>10</v>
      </c>
      <c r="H38" s="8">
        <v>10</v>
      </c>
      <c r="J38" s="2"/>
      <c r="K38" s="28"/>
    </row>
    <row r="39" spans="1:11" ht="15">
      <c r="A39" s="13" t="s">
        <v>33</v>
      </c>
      <c r="B39" s="13"/>
      <c r="C39" s="12" t="s">
        <v>85</v>
      </c>
      <c r="D39" s="12" t="s">
        <v>87</v>
      </c>
      <c r="E39" s="6"/>
      <c r="F39" s="6"/>
      <c r="G39" s="6">
        <f aca="true" t="shared" si="2" ref="G39:H42">G40</f>
        <v>94.4</v>
      </c>
      <c r="H39" s="7">
        <f t="shared" si="2"/>
        <v>98</v>
      </c>
      <c r="J39" s="2"/>
      <c r="K39" s="2"/>
    </row>
    <row r="40" spans="1:11" ht="30">
      <c r="A40" s="5" t="s">
        <v>7</v>
      </c>
      <c r="B40" s="5"/>
      <c r="C40" s="9" t="s">
        <v>85</v>
      </c>
      <c r="D40" s="9" t="s">
        <v>90</v>
      </c>
      <c r="E40" s="107"/>
      <c r="F40" s="107"/>
      <c r="G40" s="107">
        <f t="shared" si="2"/>
        <v>94.4</v>
      </c>
      <c r="H40" s="8">
        <f t="shared" si="2"/>
        <v>98</v>
      </c>
      <c r="J40" s="2"/>
      <c r="K40" s="2"/>
    </row>
    <row r="41" spans="1:11" ht="30">
      <c r="A41" s="10" t="s">
        <v>17</v>
      </c>
      <c r="B41" s="10"/>
      <c r="C41" s="9" t="s">
        <v>85</v>
      </c>
      <c r="D41" s="9" t="s">
        <v>90</v>
      </c>
      <c r="E41" s="107" t="s">
        <v>18</v>
      </c>
      <c r="F41" s="107"/>
      <c r="G41" s="107">
        <f t="shared" si="2"/>
        <v>94.4</v>
      </c>
      <c r="H41" s="8">
        <f t="shared" si="2"/>
        <v>98</v>
      </c>
      <c r="J41" s="2"/>
      <c r="K41" s="2"/>
    </row>
    <row r="42" spans="1:40" ht="45">
      <c r="A42" s="10" t="s">
        <v>34</v>
      </c>
      <c r="B42" s="10"/>
      <c r="C42" s="9" t="s">
        <v>85</v>
      </c>
      <c r="D42" s="9" t="s">
        <v>90</v>
      </c>
      <c r="E42" s="107" t="s">
        <v>35</v>
      </c>
      <c r="F42" s="107"/>
      <c r="G42" s="107">
        <f t="shared" si="2"/>
        <v>94.4</v>
      </c>
      <c r="H42" s="8">
        <f t="shared" si="2"/>
        <v>98</v>
      </c>
      <c r="J42" s="2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30">
      <c r="A43" s="5" t="s">
        <v>20</v>
      </c>
      <c r="B43" s="5"/>
      <c r="C43" s="9" t="s">
        <v>85</v>
      </c>
      <c r="D43" s="9" t="s">
        <v>90</v>
      </c>
      <c r="E43" s="107" t="s">
        <v>35</v>
      </c>
      <c r="F43" s="107">
        <v>120</v>
      </c>
      <c r="G43" s="107">
        <v>94.4</v>
      </c>
      <c r="H43" s="8">
        <v>98</v>
      </c>
      <c r="J43" s="2"/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42.75">
      <c r="A44" s="26" t="s">
        <v>36</v>
      </c>
      <c r="B44" s="26"/>
      <c r="C44" s="12" t="s">
        <v>90</v>
      </c>
      <c r="D44" s="12" t="s">
        <v>87</v>
      </c>
      <c r="E44" s="6"/>
      <c r="F44" s="6"/>
      <c r="G44" s="7">
        <f aca="true" t="shared" si="3" ref="G44:H47">G45</f>
        <v>62</v>
      </c>
      <c r="H44" s="7">
        <f t="shared" si="3"/>
        <v>62</v>
      </c>
      <c r="J44" s="2"/>
      <c r="K44" s="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5">
      <c r="A45" s="5" t="s">
        <v>37</v>
      </c>
      <c r="B45" s="5"/>
      <c r="C45" s="9" t="s">
        <v>90</v>
      </c>
      <c r="D45" s="9">
        <v>10</v>
      </c>
      <c r="E45" s="107"/>
      <c r="F45" s="107"/>
      <c r="G45" s="8">
        <f t="shared" si="3"/>
        <v>62</v>
      </c>
      <c r="H45" s="8">
        <f t="shared" si="3"/>
        <v>62</v>
      </c>
      <c r="J45" s="2"/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30">
      <c r="A46" s="10" t="s">
        <v>38</v>
      </c>
      <c r="B46" s="10"/>
      <c r="C46" s="9" t="s">
        <v>90</v>
      </c>
      <c r="D46" s="9">
        <v>10</v>
      </c>
      <c r="E46" s="107" t="s">
        <v>39</v>
      </c>
      <c r="F46" s="107"/>
      <c r="G46" s="8">
        <f t="shared" si="3"/>
        <v>62</v>
      </c>
      <c r="H46" s="8">
        <f t="shared" si="3"/>
        <v>62</v>
      </c>
      <c r="J46" s="2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5">
      <c r="A47" s="5" t="s">
        <v>37</v>
      </c>
      <c r="B47" s="5"/>
      <c r="C47" s="9" t="s">
        <v>90</v>
      </c>
      <c r="D47" s="9">
        <v>10</v>
      </c>
      <c r="E47" s="107" t="s">
        <v>40</v>
      </c>
      <c r="F47" s="107"/>
      <c r="G47" s="8">
        <f t="shared" si="3"/>
        <v>62</v>
      </c>
      <c r="H47" s="8">
        <f t="shared" si="3"/>
        <v>62</v>
      </c>
      <c r="J47" s="2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30">
      <c r="A48" s="10" t="s">
        <v>21</v>
      </c>
      <c r="B48" s="10"/>
      <c r="C48" s="9" t="s">
        <v>90</v>
      </c>
      <c r="D48" s="9">
        <v>10</v>
      </c>
      <c r="E48" s="107" t="s">
        <v>40</v>
      </c>
      <c r="F48" s="107">
        <v>240</v>
      </c>
      <c r="G48" s="8">
        <v>62</v>
      </c>
      <c r="H48" s="8">
        <v>62</v>
      </c>
      <c r="J48" s="2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11" ht="28.5">
      <c r="A49" s="13" t="s">
        <v>8</v>
      </c>
      <c r="B49" s="13"/>
      <c r="C49" s="12" t="s">
        <v>92</v>
      </c>
      <c r="D49" s="12" t="s">
        <v>87</v>
      </c>
      <c r="E49" s="6"/>
      <c r="F49" s="6"/>
      <c r="G49" s="7">
        <f>+G50</f>
        <v>1338.6999999999998</v>
      </c>
      <c r="H49" s="7">
        <f>+H50</f>
        <v>840.0000000000001</v>
      </c>
      <c r="J49" s="2"/>
      <c r="K49" s="2"/>
    </row>
    <row r="50" spans="1:11" ht="15">
      <c r="A50" s="5" t="s">
        <v>9</v>
      </c>
      <c r="B50" s="5"/>
      <c r="C50" s="9" t="s">
        <v>92</v>
      </c>
      <c r="D50" s="9" t="s">
        <v>90</v>
      </c>
      <c r="E50" s="107"/>
      <c r="F50" s="107"/>
      <c r="G50" s="107">
        <f>G51</f>
        <v>1338.6999999999998</v>
      </c>
      <c r="H50" s="107">
        <f>H51</f>
        <v>840.0000000000001</v>
      </c>
      <c r="J50" s="2"/>
      <c r="K50" s="2"/>
    </row>
    <row r="51" spans="1:11" ht="45">
      <c r="A51" s="5" t="s">
        <v>161</v>
      </c>
      <c r="B51" s="5"/>
      <c r="C51" s="9" t="s">
        <v>92</v>
      </c>
      <c r="D51" s="9" t="s">
        <v>90</v>
      </c>
      <c r="E51" s="107" t="s">
        <v>44</v>
      </c>
      <c r="F51" s="107"/>
      <c r="G51" s="8">
        <f>G52+G57+G60</f>
        <v>1338.6999999999998</v>
      </c>
      <c r="H51" s="8">
        <f>H52+H57+H60</f>
        <v>840.0000000000001</v>
      </c>
      <c r="J51" s="2"/>
      <c r="K51" s="2"/>
    </row>
    <row r="52" spans="1:11" ht="30">
      <c r="A52" s="5" t="s">
        <v>45</v>
      </c>
      <c r="B52" s="5"/>
      <c r="C52" s="9" t="s">
        <v>92</v>
      </c>
      <c r="D52" s="9" t="s">
        <v>90</v>
      </c>
      <c r="E52" s="107" t="s">
        <v>46</v>
      </c>
      <c r="F52" s="107"/>
      <c r="G52" s="8">
        <f>G53+G55</f>
        <v>1014.9</v>
      </c>
      <c r="H52" s="8">
        <f>H53+H55</f>
        <v>516.2</v>
      </c>
      <c r="J52" s="2"/>
      <c r="K52" s="2"/>
    </row>
    <row r="53" spans="1:11" ht="15">
      <c r="A53" s="5" t="s">
        <v>47</v>
      </c>
      <c r="B53" s="5"/>
      <c r="C53" s="9" t="s">
        <v>92</v>
      </c>
      <c r="D53" s="9" t="s">
        <v>90</v>
      </c>
      <c r="E53" s="107" t="s">
        <v>48</v>
      </c>
      <c r="F53" s="107"/>
      <c r="G53" s="8">
        <f>G54</f>
        <v>350</v>
      </c>
      <c r="H53" s="8">
        <f>H54</f>
        <v>350</v>
      </c>
      <c r="J53" s="2"/>
      <c r="K53" s="2"/>
    </row>
    <row r="54" spans="1:11" ht="30">
      <c r="A54" s="5" t="s">
        <v>21</v>
      </c>
      <c r="B54" s="5"/>
      <c r="C54" s="9" t="s">
        <v>92</v>
      </c>
      <c r="D54" s="9" t="s">
        <v>90</v>
      </c>
      <c r="E54" s="107" t="s">
        <v>48</v>
      </c>
      <c r="F54" s="107">
        <v>240</v>
      </c>
      <c r="G54" s="8">
        <v>350</v>
      </c>
      <c r="H54" s="8">
        <v>350</v>
      </c>
      <c r="J54" s="2"/>
      <c r="K54" s="24"/>
    </row>
    <row r="55" spans="1:40" ht="15">
      <c r="A55" s="5" t="s">
        <v>98</v>
      </c>
      <c r="B55" s="5"/>
      <c r="C55" s="9" t="s">
        <v>92</v>
      </c>
      <c r="D55" s="9" t="s">
        <v>90</v>
      </c>
      <c r="E55" s="107" t="s">
        <v>49</v>
      </c>
      <c r="F55" s="107"/>
      <c r="G55" s="107">
        <f>G56</f>
        <v>664.9</v>
      </c>
      <c r="H55" s="107">
        <f>H56</f>
        <v>166.2</v>
      </c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30">
      <c r="A56" s="10" t="s">
        <v>21</v>
      </c>
      <c r="B56" s="10"/>
      <c r="C56" s="9" t="s">
        <v>92</v>
      </c>
      <c r="D56" s="9" t="s">
        <v>90</v>
      </c>
      <c r="E56" s="107" t="s">
        <v>50</v>
      </c>
      <c r="F56" s="107">
        <v>240</v>
      </c>
      <c r="G56" s="107">
        <v>664.9</v>
      </c>
      <c r="H56" s="107">
        <v>166.2</v>
      </c>
      <c r="J56" s="27"/>
      <c r="K56" s="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30">
      <c r="A57" s="5" t="s">
        <v>51</v>
      </c>
      <c r="B57" s="5"/>
      <c r="C57" s="9" t="s">
        <v>92</v>
      </c>
      <c r="D57" s="9" t="s">
        <v>90</v>
      </c>
      <c r="E57" s="107" t="s">
        <v>52</v>
      </c>
      <c r="F57" s="107"/>
      <c r="G57" s="107">
        <f>G58</f>
        <v>42.7</v>
      </c>
      <c r="H57" s="107">
        <f>H58</f>
        <v>42.7</v>
      </c>
      <c r="J57" s="2"/>
      <c r="K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5">
      <c r="A58" s="5" t="s">
        <v>47</v>
      </c>
      <c r="B58" s="5"/>
      <c r="C58" s="9" t="s">
        <v>92</v>
      </c>
      <c r="D58" s="9" t="s">
        <v>90</v>
      </c>
      <c r="E58" s="107" t="s">
        <v>53</v>
      </c>
      <c r="F58" s="107"/>
      <c r="G58" s="107">
        <f>G59</f>
        <v>42.7</v>
      </c>
      <c r="H58" s="107">
        <f>H59</f>
        <v>42.7</v>
      </c>
      <c r="J58" s="2"/>
      <c r="K58" s="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ht="30">
      <c r="A59" s="5" t="s">
        <v>21</v>
      </c>
      <c r="B59" s="5"/>
      <c r="C59" s="9" t="s">
        <v>92</v>
      </c>
      <c r="D59" s="9" t="s">
        <v>90</v>
      </c>
      <c r="E59" s="107" t="s">
        <v>53</v>
      </c>
      <c r="F59" s="107">
        <v>240</v>
      </c>
      <c r="G59" s="107">
        <v>42.7</v>
      </c>
      <c r="H59" s="107">
        <v>42.7</v>
      </c>
      <c r="J59" s="2"/>
      <c r="K59" s="2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ht="30">
      <c r="A60" s="10" t="s">
        <v>54</v>
      </c>
      <c r="B60" s="10"/>
      <c r="C60" s="9" t="s">
        <v>92</v>
      </c>
      <c r="D60" s="9" t="s">
        <v>90</v>
      </c>
      <c r="E60" s="107" t="s">
        <v>55</v>
      </c>
      <c r="F60" s="107"/>
      <c r="G60" s="8">
        <f>G61</f>
        <v>281.1</v>
      </c>
      <c r="H60" s="8">
        <f>H61</f>
        <v>281.1</v>
      </c>
      <c r="J60" s="2"/>
      <c r="K60" s="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ht="15">
      <c r="A61" s="10" t="s">
        <v>47</v>
      </c>
      <c r="B61" s="10"/>
      <c r="C61" s="9" t="s">
        <v>92</v>
      </c>
      <c r="D61" s="9" t="s">
        <v>90</v>
      </c>
      <c r="E61" s="107" t="s">
        <v>56</v>
      </c>
      <c r="F61" s="107"/>
      <c r="G61" s="8">
        <f>G62</f>
        <v>281.1</v>
      </c>
      <c r="H61" s="8">
        <f>H62</f>
        <v>281.1</v>
      </c>
      <c r="J61" s="2"/>
      <c r="K61" s="2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ht="30">
      <c r="A62" s="10" t="s">
        <v>21</v>
      </c>
      <c r="B62" s="10"/>
      <c r="C62" s="9" t="s">
        <v>92</v>
      </c>
      <c r="D62" s="9" t="s">
        <v>90</v>
      </c>
      <c r="E62" s="107" t="s">
        <v>56</v>
      </c>
      <c r="F62" s="107">
        <v>240</v>
      </c>
      <c r="G62" s="8">
        <v>281.1</v>
      </c>
      <c r="H62" s="8">
        <v>281.1</v>
      </c>
      <c r="J62" s="2"/>
      <c r="K62" s="28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ht="15">
      <c r="A63" s="26" t="s">
        <v>138</v>
      </c>
      <c r="B63" s="26"/>
      <c r="C63" s="12" t="s">
        <v>89</v>
      </c>
      <c r="D63" s="12" t="s">
        <v>87</v>
      </c>
      <c r="E63" s="6"/>
      <c r="F63" s="6"/>
      <c r="G63" s="6">
        <f aca="true" t="shared" si="4" ref="G63:H67">G64</f>
        <v>5.3</v>
      </c>
      <c r="H63" s="6">
        <f t="shared" si="4"/>
        <v>5.3</v>
      </c>
      <c r="J63" s="2"/>
      <c r="K63" s="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ht="15">
      <c r="A64" s="10" t="s">
        <v>59</v>
      </c>
      <c r="B64" s="10"/>
      <c r="C64" s="9" t="s">
        <v>89</v>
      </c>
      <c r="D64" s="9" t="s">
        <v>89</v>
      </c>
      <c r="E64" s="107"/>
      <c r="F64" s="107"/>
      <c r="G64" s="8">
        <f t="shared" si="4"/>
        <v>5.3</v>
      </c>
      <c r="H64" s="8">
        <f t="shared" si="4"/>
        <v>5.3</v>
      </c>
      <c r="J64" s="2"/>
      <c r="K64" s="2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ht="30">
      <c r="A65" s="5" t="s">
        <v>60</v>
      </c>
      <c r="B65" s="5"/>
      <c r="C65" s="9" t="s">
        <v>89</v>
      </c>
      <c r="D65" s="9" t="s">
        <v>89</v>
      </c>
      <c r="E65" s="107" t="s">
        <v>61</v>
      </c>
      <c r="F65" s="107"/>
      <c r="G65" s="8">
        <f t="shared" si="4"/>
        <v>5.3</v>
      </c>
      <c r="H65" s="8">
        <f t="shared" si="4"/>
        <v>5.3</v>
      </c>
      <c r="J65" s="2"/>
      <c r="K65" s="2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ht="15">
      <c r="A66" s="5" t="s">
        <v>27</v>
      </c>
      <c r="B66" s="5"/>
      <c r="C66" s="9" t="s">
        <v>89</v>
      </c>
      <c r="D66" s="9" t="s">
        <v>89</v>
      </c>
      <c r="E66" s="107" t="s">
        <v>94</v>
      </c>
      <c r="F66" s="107"/>
      <c r="G66" s="8">
        <f t="shared" si="4"/>
        <v>5.3</v>
      </c>
      <c r="H66" s="8">
        <f t="shared" si="4"/>
        <v>5.3</v>
      </c>
      <c r="J66" s="2"/>
      <c r="K66" s="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20">
      <c r="A67" s="10" t="s">
        <v>128</v>
      </c>
      <c r="B67" s="10"/>
      <c r="C67" s="9" t="s">
        <v>89</v>
      </c>
      <c r="D67" s="9" t="s">
        <v>89</v>
      </c>
      <c r="E67" s="107" t="s">
        <v>62</v>
      </c>
      <c r="F67" s="107"/>
      <c r="G67" s="8">
        <f t="shared" si="4"/>
        <v>5.3</v>
      </c>
      <c r="H67" s="8">
        <f t="shared" si="4"/>
        <v>5.3</v>
      </c>
      <c r="J67" s="2"/>
      <c r="K67" s="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ht="15">
      <c r="A68" s="10" t="s">
        <v>1</v>
      </c>
      <c r="B68" s="10"/>
      <c r="C68" s="9" t="s">
        <v>89</v>
      </c>
      <c r="D68" s="9" t="s">
        <v>89</v>
      </c>
      <c r="E68" s="107" t="s">
        <v>62</v>
      </c>
      <c r="F68" s="107">
        <v>540</v>
      </c>
      <c r="G68" s="107">
        <v>5.3</v>
      </c>
      <c r="H68" s="8">
        <v>5.3</v>
      </c>
      <c r="J68" s="2"/>
      <c r="K68" s="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ht="15">
      <c r="A69" s="13" t="s">
        <v>139</v>
      </c>
      <c r="B69" s="13"/>
      <c r="C69" s="12" t="s">
        <v>93</v>
      </c>
      <c r="D69" s="12" t="s">
        <v>87</v>
      </c>
      <c r="E69" s="6"/>
      <c r="F69" s="6"/>
      <c r="G69" s="6">
        <f>G70</f>
        <v>2036.6</v>
      </c>
      <c r="H69" s="6">
        <f>H70</f>
        <v>2036.6</v>
      </c>
      <c r="J69" s="2"/>
      <c r="K69" s="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ht="15">
      <c r="A70" s="5" t="s">
        <v>63</v>
      </c>
      <c r="B70" s="5"/>
      <c r="C70" s="9" t="s">
        <v>93</v>
      </c>
      <c r="D70" s="9" t="s">
        <v>84</v>
      </c>
      <c r="E70" s="107"/>
      <c r="F70" s="107"/>
      <c r="G70" s="8">
        <f>+G71</f>
        <v>2036.6</v>
      </c>
      <c r="H70" s="8">
        <f>+H71</f>
        <v>2036.6</v>
      </c>
      <c r="J70" s="2"/>
      <c r="K70" s="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ht="30" customHeight="1">
      <c r="A71" s="10" t="s">
        <v>99</v>
      </c>
      <c r="B71" s="10"/>
      <c r="C71" s="9" t="s">
        <v>93</v>
      </c>
      <c r="D71" s="9" t="s">
        <v>84</v>
      </c>
      <c r="E71" s="107" t="s">
        <v>100</v>
      </c>
      <c r="F71" s="107"/>
      <c r="G71" s="8">
        <f aca="true" t="shared" si="5" ref="G71:H73">G72</f>
        <v>2036.6</v>
      </c>
      <c r="H71" s="8">
        <f t="shared" si="5"/>
        <v>2036.6</v>
      </c>
      <c r="I71" s="34"/>
      <c r="J71" s="2"/>
      <c r="K71" s="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ht="15">
      <c r="A72" s="10" t="s">
        <v>27</v>
      </c>
      <c r="B72" s="10"/>
      <c r="C72" s="9" t="s">
        <v>93</v>
      </c>
      <c r="D72" s="9" t="s">
        <v>84</v>
      </c>
      <c r="E72" s="107" t="s">
        <v>129</v>
      </c>
      <c r="F72" s="107"/>
      <c r="G72" s="107">
        <f t="shared" si="5"/>
        <v>2036.6</v>
      </c>
      <c r="H72" s="107">
        <f t="shared" si="5"/>
        <v>2036.6</v>
      </c>
      <c r="I72" s="35"/>
      <c r="J72" s="2"/>
      <c r="K72" s="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ht="90">
      <c r="A73" s="5" t="s">
        <v>131</v>
      </c>
      <c r="B73" s="5"/>
      <c r="C73" s="9" t="s">
        <v>93</v>
      </c>
      <c r="D73" s="9" t="s">
        <v>84</v>
      </c>
      <c r="E73" s="107" t="s">
        <v>130</v>
      </c>
      <c r="F73" s="107"/>
      <c r="G73" s="8">
        <f t="shared" si="5"/>
        <v>2036.6</v>
      </c>
      <c r="H73" s="8">
        <f t="shared" si="5"/>
        <v>2036.6</v>
      </c>
      <c r="J73" s="2"/>
      <c r="K73" s="2"/>
      <c r="L73" s="7" t="s">
        <v>111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ht="15">
      <c r="A74" s="5" t="s">
        <v>1</v>
      </c>
      <c r="B74" s="5"/>
      <c r="C74" s="9" t="s">
        <v>93</v>
      </c>
      <c r="D74" s="9" t="s">
        <v>84</v>
      </c>
      <c r="E74" s="107" t="s">
        <v>130</v>
      </c>
      <c r="F74" s="107">
        <v>540</v>
      </c>
      <c r="G74" s="8">
        <v>2036.6</v>
      </c>
      <c r="H74" s="8">
        <v>2036.6</v>
      </c>
      <c r="J74" s="2"/>
      <c r="K74" s="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5">
      <c r="A75" s="13" t="s">
        <v>140</v>
      </c>
      <c r="B75" s="13"/>
      <c r="C75" s="12">
        <v>10</v>
      </c>
      <c r="D75" s="12" t="s">
        <v>87</v>
      </c>
      <c r="E75" s="6"/>
      <c r="F75" s="6"/>
      <c r="G75" s="7">
        <f>G76+G81</f>
        <v>908.5</v>
      </c>
      <c r="H75" s="7">
        <f>H76+H81</f>
        <v>908.5</v>
      </c>
      <c r="J75" s="2"/>
      <c r="K75" s="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ht="15">
      <c r="A76" s="5" t="s">
        <v>10</v>
      </c>
      <c r="B76" s="5"/>
      <c r="C76" s="9">
        <v>10</v>
      </c>
      <c r="D76" s="9" t="s">
        <v>84</v>
      </c>
      <c r="E76" s="107"/>
      <c r="F76" s="107"/>
      <c r="G76" s="107">
        <f aca="true" t="shared" si="6" ref="G76:H79">G77</f>
        <v>750.2</v>
      </c>
      <c r="H76" s="107">
        <f t="shared" si="6"/>
        <v>750.2</v>
      </c>
      <c r="J76" s="2"/>
      <c r="K76" s="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ht="60">
      <c r="A77" s="10" t="s">
        <v>106</v>
      </c>
      <c r="B77" s="10"/>
      <c r="C77" s="9">
        <v>10</v>
      </c>
      <c r="D77" s="9" t="s">
        <v>84</v>
      </c>
      <c r="E77" s="107" t="s">
        <v>107</v>
      </c>
      <c r="F77" s="107"/>
      <c r="G77" s="107">
        <f t="shared" si="6"/>
        <v>750.2</v>
      </c>
      <c r="H77" s="107">
        <f t="shared" si="6"/>
        <v>750.2</v>
      </c>
      <c r="J77" s="2"/>
      <c r="K77" s="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ht="30">
      <c r="A78" s="10" t="s">
        <v>132</v>
      </c>
      <c r="B78" s="10"/>
      <c r="C78" s="9">
        <v>10</v>
      </c>
      <c r="D78" s="9" t="s">
        <v>84</v>
      </c>
      <c r="E78" s="107" t="s">
        <v>133</v>
      </c>
      <c r="F78" s="107"/>
      <c r="G78" s="107">
        <f t="shared" si="6"/>
        <v>750.2</v>
      </c>
      <c r="H78" s="107">
        <f t="shared" si="6"/>
        <v>750.2</v>
      </c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ht="45">
      <c r="A79" s="10" t="s">
        <v>135</v>
      </c>
      <c r="B79" s="10"/>
      <c r="C79" s="9">
        <v>10</v>
      </c>
      <c r="D79" s="9" t="s">
        <v>84</v>
      </c>
      <c r="E79" s="107" t="s">
        <v>134</v>
      </c>
      <c r="F79" s="107"/>
      <c r="G79" s="107">
        <f t="shared" si="6"/>
        <v>750.2</v>
      </c>
      <c r="H79" s="107">
        <f t="shared" si="6"/>
        <v>750.2</v>
      </c>
      <c r="J79" s="2"/>
      <c r="K79" s="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ht="30">
      <c r="A80" s="5" t="s">
        <v>66</v>
      </c>
      <c r="B80" s="5"/>
      <c r="C80" s="9">
        <v>10</v>
      </c>
      <c r="D80" s="9" t="s">
        <v>84</v>
      </c>
      <c r="E80" s="107" t="s">
        <v>134</v>
      </c>
      <c r="F80" s="107">
        <v>310</v>
      </c>
      <c r="G80" s="107">
        <v>750.2</v>
      </c>
      <c r="H80" s="107">
        <v>750.2</v>
      </c>
      <c r="J80" s="2"/>
      <c r="K80" s="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ht="15">
      <c r="A81" s="5" t="s">
        <v>67</v>
      </c>
      <c r="B81" s="5"/>
      <c r="C81" s="9">
        <v>10</v>
      </c>
      <c r="D81" s="9" t="s">
        <v>90</v>
      </c>
      <c r="E81" s="107"/>
      <c r="F81" s="107"/>
      <c r="G81" s="8">
        <f>G83</f>
        <v>158.3</v>
      </c>
      <c r="H81" s="8">
        <f>H83</f>
        <v>158.3</v>
      </c>
      <c r="J81" s="2"/>
      <c r="K81" s="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ht="30">
      <c r="A82" s="5" t="s">
        <v>64</v>
      </c>
      <c r="B82" s="5"/>
      <c r="C82" s="9" t="s">
        <v>136</v>
      </c>
      <c r="D82" s="9" t="s">
        <v>90</v>
      </c>
      <c r="E82" s="107" t="s">
        <v>65</v>
      </c>
      <c r="F82" s="107"/>
      <c r="G82" s="8"/>
      <c r="H82" s="8"/>
      <c r="J82" s="2"/>
      <c r="K82" s="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ht="60">
      <c r="A83" s="10" t="s">
        <v>68</v>
      </c>
      <c r="B83" s="10"/>
      <c r="C83" s="9">
        <v>10</v>
      </c>
      <c r="D83" s="9" t="s">
        <v>90</v>
      </c>
      <c r="E83" s="107" t="s">
        <v>69</v>
      </c>
      <c r="F83" s="107"/>
      <c r="G83" s="8">
        <f aca="true" t="shared" si="7" ref="G83:H85">G84</f>
        <v>158.3</v>
      </c>
      <c r="H83" s="8">
        <f t="shared" si="7"/>
        <v>158.3</v>
      </c>
      <c r="J83" s="2"/>
      <c r="K83" s="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ht="15">
      <c r="A84" s="10" t="s">
        <v>81</v>
      </c>
      <c r="B84" s="10"/>
      <c r="C84" s="9">
        <v>10</v>
      </c>
      <c r="D84" s="9" t="s">
        <v>90</v>
      </c>
      <c r="E84" s="107" t="s">
        <v>95</v>
      </c>
      <c r="F84" s="107"/>
      <c r="G84" s="8">
        <f t="shared" si="7"/>
        <v>158.3</v>
      </c>
      <c r="H84" s="8">
        <f t="shared" si="7"/>
        <v>158.3</v>
      </c>
      <c r="J84" s="2"/>
      <c r="K84" s="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ht="135">
      <c r="A85" s="10" t="s">
        <v>70</v>
      </c>
      <c r="B85" s="10"/>
      <c r="C85" s="9">
        <v>10</v>
      </c>
      <c r="D85" s="9" t="s">
        <v>90</v>
      </c>
      <c r="E85" s="107" t="s">
        <v>71</v>
      </c>
      <c r="F85" s="107"/>
      <c r="G85" s="8">
        <f t="shared" si="7"/>
        <v>158.3</v>
      </c>
      <c r="H85" s="8">
        <f t="shared" si="7"/>
        <v>158.3</v>
      </c>
      <c r="J85" s="2"/>
      <c r="K85" s="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ht="15.75">
      <c r="A86" s="25" t="s">
        <v>1</v>
      </c>
      <c r="B86" s="25"/>
      <c r="C86" s="9">
        <v>10</v>
      </c>
      <c r="D86" s="9" t="s">
        <v>90</v>
      </c>
      <c r="E86" s="107" t="s">
        <v>71</v>
      </c>
      <c r="F86" s="107">
        <v>540</v>
      </c>
      <c r="G86" s="8">
        <v>158.3</v>
      </c>
      <c r="H86" s="8">
        <v>158.3</v>
      </c>
      <c r="J86" s="2"/>
      <c r="K86" s="28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ht="15">
      <c r="A87" s="13" t="s">
        <v>141</v>
      </c>
      <c r="B87" s="13"/>
      <c r="C87" s="12">
        <v>11</v>
      </c>
      <c r="D87" s="12" t="s">
        <v>87</v>
      </c>
      <c r="E87" s="6"/>
      <c r="F87" s="6"/>
      <c r="G87" s="7">
        <f aca="true" t="shared" si="8" ref="G87:H90">G88</f>
        <v>100</v>
      </c>
      <c r="H87" s="7">
        <f t="shared" si="8"/>
        <v>100</v>
      </c>
      <c r="J87" s="2"/>
      <c r="K87" s="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ht="15">
      <c r="A88" s="5" t="s">
        <v>77</v>
      </c>
      <c r="B88" s="5"/>
      <c r="C88" s="9">
        <v>11</v>
      </c>
      <c r="D88" s="9" t="s">
        <v>84</v>
      </c>
      <c r="E88" s="107"/>
      <c r="F88" s="107"/>
      <c r="G88" s="8">
        <f t="shared" si="8"/>
        <v>100</v>
      </c>
      <c r="H88" s="8">
        <f t="shared" si="8"/>
        <v>100</v>
      </c>
      <c r="J88" s="2"/>
      <c r="K88" s="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ht="45">
      <c r="A89" s="5" t="s">
        <v>78</v>
      </c>
      <c r="B89" s="5"/>
      <c r="C89" s="9">
        <v>11</v>
      </c>
      <c r="D89" s="9" t="s">
        <v>84</v>
      </c>
      <c r="E89" s="107" t="s">
        <v>79</v>
      </c>
      <c r="F89" s="107"/>
      <c r="G89" s="8">
        <f t="shared" si="8"/>
        <v>100</v>
      </c>
      <c r="H89" s="8">
        <f t="shared" si="8"/>
        <v>100</v>
      </c>
      <c r="J89" s="2"/>
      <c r="K89" s="2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ht="30">
      <c r="A90" s="10" t="s">
        <v>137</v>
      </c>
      <c r="B90" s="10"/>
      <c r="C90" s="9">
        <v>11</v>
      </c>
      <c r="D90" s="9" t="s">
        <v>84</v>
      </c>
      <c r="E90" s="107" t="s">
        <v>80</v>
      </c>
      <c r="F90" s="107"/>
      <c r="G90" s="8">
        <f t="shared" si="8"/>
        <v>100</v>
      </c>
      <c r="H90" s="8">
        <f t="shared" si="8"/>
        <v>100</v>
      </c>
      <c r="J90" s="2"/>
      <c r="K90" s="2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ht="30">
      <c r="A91" s="10" t="s">
        <v>21</v>
      </c>
      <c r="B91" s="10"/>
      <c r="C91" s="9">
        <v>11</v>
      </c>
      <c r="D91" s="9" t="s">
        <v>84</v>
      </c>
      <c r="E91" s="107" t="s">
        <v>80</v>
      </c>
      <c r="F91" s="107">
        <v>240</v>
      </c>
      <c r="G91" s="8">
        <v>100</v>
      </c>
      <c r="H91" s="8">
        <v>100</v>
      </c>
      <c r="J91" s="2"/>
      <c r="K91" s="28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ht="15">
      <c r="A92" s="13" t="s">
        <v>11</v>
      </c>
      <c r="B92" s="13"/>
      <c r="C92" s="12"/>
      <c r="D92" s="12"/>
      <c r="E92" s="6"/>
      <c r="F92" s="6"/>
      <c r="G92" s="7">
        <f>G11+G39+G44+G49+G63+G69+G75+G87</f>
        <v>7930</v>
      </c>
      <c r="H92" s="7">
        <f>H11+H39+H44+H49+H63+H69+H75+H87</f>
        <v>7246</v>
      </c>
      <c r="J92" s="2"/>
      <c r="K92" s="2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ht="15">
      <c r="A93" s="13" t="s">
        <v>102</v>
      </c>
      <c r="B93" s="13"/>
      <c r="C93" s="12"/>
      <c r="D93" s="12"/>
      <c r="E93" s="6"/>
      <c r="F93" s="6"/>
      <c r="G93" s="6">
        <v>198.3</v>
      </c>
      <c r="H93" s="6">
        <v>387.2</v>
      </c>
      <c r="J93" s="2"/>
      <c r="K93" s="2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ht="15">
      <c r="A94" s="13" t="s">
        <v>12</v>
      </c>
      <c r="B94" s="13"/>
      <c r="C94" s="12"/>
      <c r="D94" s="12"/>
      <c r="E94" s="6"/>
      <c r="F94" s="6"/>
      <c r="G94" s="6">
        <f>G92+G93</f>
        <v>8128.3</v>
      </c>
      <c r="H94" s="7">
        <f>H92+H93</f>
        <v>7633.2</v>
      </c>
      <c r="J94" s="2"/>
      <c r="K94" s="2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ht="15">
      <c r="A95" s="22"/>
      <c r="B95" s="22"/>
      <c r="H95" s="16" t="s">
        <v>285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2:40" ht="1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2:40" ht="1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7:40" ht="15">
      <c r="G98" s="17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7:40" ht="15">
      <c r="G99" s="17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3:40" ht="15">
      <c r="C100" s="3"/>
      <c r="D100" s="3"/>
      <c r="E100" s="3"/>
      <c r="F100" s="3"/>
      <c r="G100" s="17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3:40" ht="15">
      <c r="C101" s="3"/>
      <c r="D101" s="3"/>
      <c r="E101" s="3"/>
      <c r="F101" s="3"/>
      <c r="G101" s="17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3:40" ht="15">
      <c r="C102" s="3"/>
      <c r="D102" s="3"/>
      <c r="E102" s="3"/>
      <c r="F102" s="3"/>
      <c r="G102" s="17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3:40" ht="15">
      <c r="C103" s="3"/>
      <c r="D103" s="3"/>
      <c r="E103" s="3"/>
      <c r="F103" s="3"/>
      <c r="G103" s="17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3:40" ht="15">
      <c r="C104" s="3"/>
      <c r="D104" s="3"/>
      <c r="E104" s="3"/>
      <c r="F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3:6" ht="15">
      <c r="C105" s="3"/>
      <c r="D105" s="3"/>
      <c r="E105" s="3"/>
      <c r="F105" s="3"/>
    </row>
    <row r="106" spans="3:40" ht="15">
      <c r="C106" s="3"/>
      <c r="D106" s="3"/>
      <c r="E106" s="3"/>
      <c r="F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</sheetData>
  <sheetProtection/>
  <mergeCells count="11">
    <mergeCell ref="E1:H1"/>
    <mergeCell ref="E2:H2"/>
    <mergeCell ref="D3:F3"/>
    <mergeCell ref="A4:H4"/>
    <mergeCell ref="A7:A8"/>
    <mergeCell ref="B7:B8"/>
    <mergeCell ref="C7:C8"/>
    <mergeCell ref="D7:D8"/>
    <mergeCell ref="E7:E8"/>
    <mergeCell ref="F7:F8"/>
    <mergeCell ref="G7:H7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</dc:creator>
  <cp:keywords/>
  <dc:description/>
  <cp:lastModifiedBy>businka</cp:lastModifiedBy>
  <cp:lastPrinted>2020-12-23T13:45:57Z</cp:lastPrinted>
  <dcterms:created xsi:type="dcterms:W3CDTF">2019-11-05T14:17:33Z</dcterms:created>
  <dcterms:modified xsi:type="dcterms:W3CDTF">2020-12-25T15:16:12Z</dcterms:modified>
  <cp:category/>
  <cp:version/>
  <cp:contentType/>
  <cp:contentStatus/>
</cp:coreProperties>
</file>